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codeName="ThisWorkbook" defaultThemeVersion="124226"/>
  <bookViews>
    <workbookView xWindow="0" yWindow="-105" windowWidth="19335" windowHeight="12570"/>
  </bookViews>
  <sheets>
    <sheet name="Bon de commande" sheetId="5" r:id="rId1"/>
    <sheet name="FRUITS &amp; LEGUMES" sheetId="8" r:id="rId2"/>
    <sheet name="POISSONS" sheetId="14" r:id="rId3"/>
    <sheet name="CONDIMENTS &amp; EPICES" sheetId="22" r:id="rId4"/>
    <sheet name="EPICERIE SALEE" sheetId="23" r:id="rId5"/>
    <sheet name="PAINS" sheetId="6" r:id="rId6"/>
    <sheet name="FROMAGES &amp; PRODUITS LAITIERS" sheetId="1" r:id="rId7"/>
    <sheet name="PATISSERIE" sheetId="24" state="hidden" r:id="rId8"/>
    <sheet name="MIELS" sheetId="17" r:id="rId9"/>
    <sheet name="EPICERIE SUCREE" sheetId="18" r:id="rId10"/>
    <sheet name="BOISSONS &amp; BIERES" sheetId="19" r:id="rId11"/>
    <sheet name="PLANTES &amp; FLEURS" sheetId="15" r:id="rId12"/>
    <sheet name="Résumé" sheetId="11" state="hidden" r:id="rId13"/>
  </sheets>
  <externalReferences>
    <externalReference r:id="rId14"/>
  </externalReferences>
  <definedNames>
    <definedName name="adresse">Résumé!$C$9</definedName>
    <definedName name="boisson">Résumé!$A$295</definedName>
    <definedName name="boucherie">Résumé!#REF!</definedName>
    <definedName name="commentaire">Résumé!$C$15</definedName>
    <definedName name="cond">Résumé!$A$86</definedName>
    <definedName name="espace">Résumé!$C$332</definedName>
    <definedName name="fleur">Résumé!$A$324</definedName>
    <definedName name="frais">Résumé!$A$175</definedName>
    <definedName name="from">Résumé!#REF!</definedName>
    <definedName name="leg">Résumé!$A$17</definedName>
    <definedName name="mail">Résumé!$C$11</definedName>
    <definedName name="miel">Résumé!$A$252</definedName>
    <definedName name="modelivraison">Résumé!$C$8</definedName>
    <definedName name="nom">Résumé!$C$7</definedName>
    <definedName name="oeuf">Résumé!#REF!</definedName>
    <definedName name="pain">Résumé!$A$157</definedName>
    <definedName name="pay">Résumé!$C$14</definedName>
    <definedName name="plante">Résumé!#REF!</definedName>
    <definedName name="poisson">Résumé!$A$68</definedName>
    <definedName name="sale">Résumé!$A$140</definedName>
    <definedName name="sicile" localSheetId="10">Résumé!#REF!</definedName>
    <definedName name="sicile" localSheetId="3">Résumé!#REF!</definedName>
    <definedName name="sicile" localSheetId="4">[1]Résumé!#REF!</definedName>
    <definedName name="sicile" localSheetId="9">Résumé!#REF!</definedName>
    <definedName name="sicile" localSheetId="8">Résumé!#REF!</definedName>
    <definedName name="sicile" localSheetId="7">Résumé!#REF!</definedName>
    <definedName name="sucre">Résumé!$A$276</definedName>
    <definedName name="tel">Résumé!$C$13</definedName>
    <definedName name="tot">Résumé!$C$335</definedName>
    <definedName name="totboisson" localSheetId="4">[1]Résumé!$C$314</definedName>
    <definedName name="totboisson">Résumé!$C$323</definedName>
    <definedName name="totboucherie" localSheetId="4">[1]Résumé!$C$154</definedName>
    <definedName name="totboucherie">Résumé!#REF!</definedName>
    <definedName name="totcond" localSheetId="4">[1]Résumé!$C$267</definedName>
    <definedName name="totcond">Résumé!$C$139</definedName>
    <definedName name="totfleur">Résumé!#REF!</definedName>
    <definedName name="totfrais" localSheetId="4">[1]Résumé!$C$80</definedName>
    <definedName name="totfrais">Résumé!$C$196</definedName>
    <definedName name="totfrom">Résumé!#REF!</definedName>
    <definedName name="totleg" localSheetId="4">[1]Résumé!$C$55</definedName>
    <definedName name="totleg">Résumé!$C$67</definedName>
    <definedName name="totmiel" localSheetId="4">[1]Résumé!$C$215</definedName>
    <definedName name="totmiel">Résumé!$C$275</definedName>
    <definedName name="totoeuf" localSheetId="4">[1]Résumé!$C$59</definedName>
    <definedName name="totoeuf">Résumé!#REF!</definedName>
    <definedName name="totpain" localSheetId="4">[1]Résumé!$C$184</definedName>
    <definedName name="totpain">Résumé!$C$174</definedName>
    <definedName name="totplante" localSheetId="4">[1]Résumé!$C$332</definedName>
    <definedName name="totplante">Résumé!$C$331</definedName>
    <definedName name="totpoisson" localSheetId="4">[1]Résumé!$C$171</definedName>
    <definedName name="totpoisson">Résumé!$C$85</definedName>
    <definedName name="totsale" localSheetId="4">[1]Résumé!$C$279</definedName>
    <definedName name="totsale">Résumé!$C$156</definedName>
    <definedName name="totsicile" localSheetId="10">Résumé!#REF!</definedName>
    <definedName name="totsicile" localSheetId="3">Résumé!#REF!</definedName>
    <definedName name="totsicile" localSheetId="4">[1]Résumé!#REF!</definedName>
    <definedName name="totsicile" localSheetId="9">Résumé!#REF!</definedName>
    <definedName name="totsicile" localSheetId="8">Résumé!#REF!</definedName>
    <definedName name="totsicile" localSheetId="7">Résumé!#REF!</definedName>
    <definedName name="totsucre" localSheetId="4">[1]Résumé!$C$245</definedName>
    <definedName name="totsucre">Résumé!$C$294</definedName>
    <definedName name="totvins">Résumé!#REF!</definedName>
    <definedName name="type">Résumé!$C$10</definedName>
    <definedName name="vins">Résumé!#REF!</definedName>
    <definedName name="_xlnm.Print_Area" localSheetId="10">'BOISSONS &amp; BIERES'!#REF!</definedName>
    <definedName name="_xlnm.Print_Area" localSheetId="0">'Bon de commande'!$A$1:$H$30</definedName>
    <definedName name="_xlnm.Print_Area" localSheetId="3">'CONDIMENTS &amp; EPICES'!#REF!</definedName>
    <definedName name="_xlnm.Print_Area" localSheetId="4">'EPICERIE SALEE'!#REF!</definedName>
    <definedName name="_xlnm.Print_Area" localSheetId="9">'EPICERIE SUCREE'!#REF!</definedName>
    <definedName name="_xlnm.Print_Area" localSheetId="6">'FROMAGES &amp; PRODUITS LAITIERS'!$A$1:$H$31</definedName>
    <definedName name="_xlnm.Print_Area" localSheetId="1">'FRUITS &amp; LEGUMES'!$A$1:$H$67</definedName>
    <definedName name="_xlnm.Print_Area" localSheetId="8">MIELS!$A$1:$H$1</definedName>
    <definedName name="_xlnm.Print_Area" localSheetId="5">PAINS!$A$1:$H$27</definedName>
    <definedName name="_xlnm.Print_Area" localSheetId="7">PATISSERIE!$A$1:$H$1</definedName>
    <definedName name="_xlnm.Print_Area" localSheetId="11">'PLANTES &amp; FLEURS'!$A$1:$H$14</definedName>
    <definedName name="_xlnm.Print_Area" localSheetId="2">POISSONS!$A$1:$H$28</definedName>
    <definedName name="_xlnm.Print_Area" localSheetId="12">Résumé!$A$1:$C$335</definedName>
  </definedNames>
  <calcPr calcId="124519"/>
</workbook>
</file>

<file path=xl/calcChain.xml><?xml version="1.0" encoding="utf-8"?>
<calcChain xmlns="http://schemas.openxmlformats.org/spreadsheetml/2006/main">
  <c r="C165" i="11"/>
  <c r="E165" s="1"/>
  <c r="B165"/>
  <c r="A165"/>
  <c r="D17" i="6"/>
  <c r="B74" i="11"/>
  <c r="A74"/>
  <c r="E74" s="1"/>
  <c r="C302"/>
  <c r="E302" s="1"/>
  <c r="B302"/>
  <c r="A302"/>
  <c r="C151"/>
  <c r="E151" s="1"/>
  <c r="B151"/>
  <c r="A151"/>
  <c r="C150"/>
  <c r="E150" s="1"/>
  <c r="B150"/>
  <c r="A150"/>
  <c r="C155"/>
  <c r="E155" s="1"/>
  <c r="B155"/>
  <c r="A155"/>
  <c r="C154"/>
  <c r="E154" s="1"/>
  <c r="B154"/>
  <c r="A154"/>
  <c r="C153"/>
  <c r="E153" s="1"/>
  <c r="B153"/>
  <c r="A153"/>
  <c r="C152"/>
  <c r="E152" s="1"/>
  <c r="B152"/>
  <c r="A152"/>
  <c r="D19" i="23"/>
  <c r="D22"/>
  <c r="D23"/>
  <c r="D21"/>
  <c r="D20"/>
  <c r="D18"/>
  <c r="D27" i="19"/>
  <c r="D15"/>
  <c r="C307" i="11"/>
  <c r="E307" s="1"/>
  <c r="B307"/>
  <c r="A307"/>
  <c r="C306"/>
  <c r="E306" s="1"/>
  <c r="B306"/>
  <c r="A306"/>
  <c r="D22" i="19"/>
  <c r="D21"/>
  <c r="E42" i="11"/>
  <c r="B42"/>
  <c r="A42"/>
  <c r="B305"/>
  <c r="A305"/>
  <c r="D20" i="19"/>
  <c r="C305" i="11" s="1"/>
  <c r="E305" s="1"/>
  <c r="C138"/>
  <c r="E138" s="1"/>
  <c r="B138"/>
  <c r="A138"/>
  <c r="C137"/>
  <c r="E137" s="1"/>
  <c r="B137"/>
  <c r="A137"/>
  <c r="C136"/>
  <c r="E136" s="1"/>
  <c r="B136"/>
  <c r="A136"/>
  <c r="C135"/>
  <c r="E135" s="1"/>
  <c r="B135"/>
  <c r="A135"/>
  <c r="C134"/>
  <c r="E134" s="1"/>
  <c r="B134"/>
  <c r="A134"/>
  <c r="C133"/>
  <c r="E133" s="1"/>
  <c r="B133"/>
  <c r="A133"/>
  <c r="C132"/>
  <c r="B132"/>
  <c r="A132"/>
  <c r="C131"/>
  <c r="B131"/>
  <c r="A131"/>
  <c r="C130"/>
  <c r="B130"/>
  <c r="A130"/>
  <c r="C129"/>
  <c r="B129"/>
  <c r="A129"/>
  <c r="C128"/>
  <c r="B128"/>
  <c r="A128"/>
  <c r="C127"/>
  <c r="B127"/>
  <c r="A127"/>
  <c r="C126"/>
  <c r="B126"/>
  <c r="A126"/>
  <c r="C125"/>
  <c r="B125"/>
  <c r="A125"/>
  <c r="C124"/>
  <c r="B124"/>
  <c r="A124"/>
  <c r="C123"/>
  <c r="B123"/>
  <c r="A123"/>
  <c r="C122"/>
  <c r="B122"/>
  <c r="A122"/>
  <c r="C121"/>
  <c r="B121"/>
  <c r="A121"/>
  <c r="C120"/>
  <c r="B120"/>
  <c r="A120"/>
  <c r="C119"/>
  <c r="B119"/>
  <c r="A119"/>
  <c r="C118"/>
  <c r="B118"/>
  <c r="A118"/>
  <c r="C117"/>
  <c r="B117"/>
  <c r="A117"/>
  <c r="C116"/>
  <c r="A116"/>
  <c r="B116"/>
  <c r="D68" i="22"/>
  <c r="D47" l="1"/>
  <c r="D45"/>
  <c r="D44"/>
  <c r="D55"/>
  <c r="D56"/>
  <c r="B291" i="11" l="1"/>
  <c r="A291"/>
  <c r="D21" i="18"/>
  <c r="C291" i="11" s="1"/>
  <c r="E291" s="1"/>
  <c r="B292"/>
  <c r="A292"/>
  <c r="D22" i="18"/>
  <c r="C292" i="11" s="1"/>
  <c r="E292" s="1"/>
  <c r="B288"/>
  <c r="A288"/>
  <c r="D18" i="18"/>
  <c r="C288" i="11" s="1"/>
  <c r="E288" s="1"/>
  <c r="B286"/>
  <c r="A286"/>
  <c r="B284"/>
  <c r="A284"/>
  <c r="D16" i="18"/>
  <c r="C286" i="11" s="1"/>
  <c r="E286" s="1"/>
  <c r="D14" i="18"/>
  <c r="C284" i="11" s="1"/>
  <c r="E284" s="1"/>
  <c r="B54"/>
  <c r="A54"/>
  <c r="B53"/>
  <c r="A53"/>
  <c r="D47" i="8"/>
  <c r="C54" i="11" s="1"/>
  <c r="E54" s="1"/>
  <c r="D46" i="8"/>
  <c r="C53" i="11" s="1"/>
  <c r="E53" s="1"/>
  <c r="B321"/>
  <c r="A321"/>
  <c r="D39" i="19"/>
  <c r="C321" i="11" s="1"/>
  <c r="E321" s="1"/>
  <c r="B303"/>
  <c r="A303"/>
  <c r="D17" i="19"/>
  <c r="C303" i="11" s="1"/>
  <c r="E303" s="1"/>
  <c r="B319"/>
  <c r="A319"/>
  <c r="B318"/>
  <c r="A318"/>
  <c r="D37" i="19"/>
  <c r="C319" i="11" s="1"/>
  <c r="E319" s="1"/>
  <c r="D36" i="19"/>
  <c r="C318" i="11" s="1"/>
  <c r="E318" s="1"/>
  <c r="B144"/>
  <c r="A144"/>
  <c r="D8" i="23"/>
  <c r="C144" i="11" s="1"/>
  <c r="E144" s="1"/>
  <c r="B173"/>
  <c r="A173"/>
  <c r="B172"/>
  <c r="A172"/>
  <c r="B171"/>
  <c r="A171"/>
  <c r="B170"/>
  <c r="A170"/>
  <c r="B169"/>
  <c r="A169"/>
  <c r="B168"/>
  <c r="A168"/>
  <c r="B167"/>
  <c r="A167"/>
  <c r="B166"/>
  <c r="A166"/>
  <c r="B164"/>
  <c r="A164"/>
  <c r="B163"/>
  <c r="A163"/>
  <c r="B162"/>
  <c r="A162"/>
  <c r="B161"/>
  <c r="A161"/>
  <c r="B160"/>
  <c r="A160"/>
  <c r="B159"/>
  <c r="A159"/>
  <c r="A329" l="1"/>
  <c r="A330"/>
  <c r="B330"/>
  <c r="B329"/>
  <c r="B328"/>
  <c r="A328"/>
  <c r="B327"/>
  <c r="A327"/>
  <c r="B326"/>
  <c r="A326"/>
  <c r="D13" i="15"/>
  <c r="C330" i="11" s="1"/>
  <c r="E330" s="1"/>
  <c r="D12" i="15"/>
  <c r="C329" i="11" s="1"/>
  <c r="E329" s="1"/>
  <c r="D11" i="15"/>
  <c r="C328" i="11" s="1"/>
  <c r="E328" s="1"/>
  <c r="D10" i="15"/>
  <c r="C327" i="11" s="1"/>
  <c r="E327" s="1"/>
  <c r="D9" i="15"/>
  <c r="C326" i="11" s="1"/>
  <c r="E326" s="1"/>
  <c r="B101" l="1"/>
  <c r="A101"/>
  <c r="B99"/>
  <c r="A99"/>
  <c r="B95"/>
  <c r="A95"/>
  <c r="D20" i="22" l="1"/>
  <c r="C101" i="11" s="1"/>
  <c r="E101" s="1"/>
  <c r="D18" i="22"/>
  <c r="C99" i="11" s="1"/>
  <c r="E99" s="1"/>
  <c r="D14" i="22"/>
  <c r="C95" i="11" s="1"/>
  <c r="E95" s="1"/>
  <c r="B111"/>
  <c r="A111"/>
  <c r="B108"/>
  <c r="A108"/>
  <c r="D32" i="22"/>
  <c r="C111" i="11" s="1"/>
  <c r="E111" s="1"/>
  <c r="D29" i="22"/>
  <c r="C108" i="11" s="1"/>
  <c r="E108" s="1"/>
  <c r="D18" i="6"/>
  <c r="D24"/>
  <c r="C171" i="11" s="1"/>
  <c r="E171" s="1"/>
  <c r="D23" i="6"/>
  <c r="C170" i="11" s="1"/>
  <c r="D11" i="6"/>
  <c r="C161" i="11" s="1"/>
  <c r="B285"/>
  <c r="A285"/>
  <c r="D15" i="18"/>
  <c r="C285" i="11" s="1"/>
  <c r="E285" s="1"/>
  <c r="C166" l="1"/>
  <c r="B56"/>
  <c r="A56"/>
  <c r="D51" i="8"/>
  <c r="C56" i="11" s="1"/>
  <c r="E56" s="1"/>
  <c r="B281" l="1"/>
  <c r="A281"/>
  <c r="B59" l="1"/>
  <c r="A59"/>
  <c r="B58"/>
  <c r="A58"/>
  <c r="D54" i="8"/>
  <c r="C59" i="11" s="1"/>
  <c r="E59" s="1"/>
  <c r="D53" i="8"/>
  <c r="C58" i="11" s="1"/>
  <c r="E58" s="1"/>
  <c r="B320" l="1"/>
  <c r="A320"/>
  <c r="D38" i="19"/>
  <c r="C320" i="11" s="1"/>
  <c r="E320" s="1"/>
  <c r="B290"/>
  <c r="A290"/>
  <c r="B283"/>
  <c r="A283"/>
  <c r="D20" i="18"/>
  <c r="C290" i="11" s="1"/>
  <c r="E290" s="1"/>
  <c r="D11" i="18"/>
  <c r="C281" i="11" s="1"/>
  <c r="E281" s="1"/>
  <c r="B112" l="1"/>
  <c r="A112"/>
  <c r="B110"/>
  <c r="A110"/>
  <c r="B109"/>
  <c r="A109"/>
  <c r="B107"/>
  <c r="A107"/>
  <c r="B106"/>
  <c r="A106"/>
  <c r="B105"/>
  <c r="A105"/>
  <c r="D33" i="22"/>
  <c r="C112" i="11" s="1"/>
  <c r="E112" s="1"/>
  <c r="D31" i="22"/>
  <c r="C110" i="11" s="1"/>
  <c r="E110" s="1"/>
  <c r="D30" i="22"/>
  <c r="C109" i="11" s="1"/>
  <c r="E109" s="1"/>
  <c r="D28" i="22"/>
  <c r="C107" i="11" s="1"/>
  <c r="E107" s="1"/>
  <c r="D27" i="22"/>
  <c r="C106" i="11" s="1"/>
  <c r="E106" s="1"/>
  <c r="D26" i="22"/>
  <c r="C105" i="11" s="1"/>
  <c r="E105" s="1"/>
  <c r="B55"/>
  <c r="A55"/>
  <c r="D50" i="8"/>
  <c r="C55" i="11" s="1"/>
  <c r="E55" s="1"/>
  <c r="B308" l="1"/>
  <c r="A308"/>
  <c r="D24" i="19"/>
  <c r="C308" i="11" s="1"/>
  <c r="E308" s="1"/>
  <c r="B317" l="1"/>
  <c r="A317"/>
  <c r="D35" i="19"/>
  <c r="C317" i="11" l="1"/>
  <c r="E317" s="1"/>
  <c r="B60"/>
  <c r="A60"/>
  <c r="B57"/>
  <c r="A57"/>
  <c r="D52" i="8"/>
  <c r="C57" i="11" s="1"/>
  <c r="E57" s="1"/>
  <c r="D55" i="8"/>
  <c r="C60" i="11" s="1"/>
  <c r="E60" s="1"/>
  <c r="B145" l="1"/>
  <c r="A145"/>
  <c r="D11" i="23"/>
  <c r="C145" i="11" s="1"/>
  <c r="E145" s="1"/>
  <c r="B65"/>
  <c r="A65"/>
  <c r="B64"/>
  <c r="A64"/>
  <c r="B63"/>
  <c r="A63"/>
  <c r="B62"/>
  <c r="A62"/>
  <c r="B61"/>
  <c r="A61"/>
  <c r="D62" i="8"/>
  <c r="C64" i="11" s="1"/>
  <c r="E64" s="1"/>
  <c r="D63" i="8"/>
  <c r="C65" i="11" s="1"/>
  <c r="E65" s="1"/>
  <c r="D61" i="8"/>
  <c r="C63" i="11" s="1"/>
  <c r="E63" s="1"/>
  <c r="D60" i="8"/>
  <c r="C62" i="11" s="1"/>
  <c r="E62" s="1"/>
  <c r="D59" i="8" l="1"/>
  <c r="C61" i="11" l="1"/>
  <c r="E61" s="1"/>
  <c r="D66" i="22" l="1"/>
  <c r="E130" i="11" s="1"/>
  <c r="D65" i="22"/>
  <c r="E129" i="11" s="1"/>
  <c r="D67" i="22"/>
  <c r="E128" i="11" s="1"/>
  <c r="D61" i="22"/>
  <c r="E131" i="11" s="1"/>
  <c r="B250" l="1"/>
  <c r="A250"/>
  <c r="B249"/>
  <c r="A249"/>
  <c r="B248"/>
  <c r="A248"/>
  <c r="B247"/>
  <c r="A247"/>
  <c r="B246"/>
  <c r="A246"/>
  <c r="B245"/>
  <c r="A245"/>
  <c r="B244"/>
  <c r="A244"/>
  <c r="B243"/>
  <c r="A243"/>
  <c r="B242"/>
  <c r="A242"/>
  <c r="B241"/>
  <c r="A241"/>
  <c r="B240"/>
  <c r="A240"/>
  <c r="B239"/>
  <c r="A239"/>
  <c r="B238"/>
  <c r="A238"/>
  <c r="B237"/>
  <c r="A237"/>
  <c r="B236"/>
  <c r="A236"/>
  <c r="B235"/>
  <c r="A235"/>
  <c r="B234"/>
  <c r="A234"/>
  <c r="B233"/>
  <c r="A233"/>
  <c r="B232"/>
  <c r="A232"/>
  <c r="B231"/>
  <c r="A231"/>
  <c r="B230"/>
  <c r="A230"/>
  <c r="B229"/>
  <c r="A229"/>
  <c r="B228"/>
  <c r="A228"/>
  <c r="B227"/>
  <c r="A227"/>
  <c r="B226"/>
  <c r="A226"/>
  <c r="B225"/>
  <c r="A225"/>
  <c r="B224"/>
  <c r="A224"/>
  <c r="B214"/>
  <c r="A214"/>
  <c r="B213"/>
  <c r="A213"/>
  <c r="B207"/>
  <c r="A207"/>
  <c r="B198"/>
  <c r="A198"/>
  <c r="B201"/>
  <c r="A201"/>
  <c r="B200"/>
  <c r="A200"/>
  <c r="B199"/>
  <c r="A199"/>
  <c r="D6" i="24"/>
  <c r="C201" i="11" s="1"/>
  <c r="E201" s="1"/>
  <c r="D5" i="24"/>
  <c r="C200" i="11" s="1"/>
  <c r="E200" s="1"/>
  <c r="D4" i="24"/>
  <c r="C199" i="11" s="1"/>
  <c r="E199" s="1"/>
  <c r="D3" i="24"/>
  <c r="C198" i="11" s="1"/>
  <c r="E198" s="1"/>
  <c r="D51" i="24"/>
  <c r="C241" i="11" s="1"/>
  <c r="E241" s="1"/>
  <c r="D50" i="24"/>
  <c r="C240" i="11" s="1"/>
  <c r="E240" s="1"/>
  <c r="D49" i="24"/>
  <c r="C239" i="11" s="1"/>
  <c r="E239" s="1"/>
  <c r="D48" i="24"/>
  <c r="C238" i="11" s="1"/>
  <c r="E238" s="1"/>
  <c r="D47" i="24"/>
  <c r="C237" i="11" s="1"/>
  <c r="E237" s="1"/>
  <c r="D46" i="24"/>
  <c r="C236" i="11" s="1"/>
  <c r="E236" s="1"/>
  <c r="D45" i="24"/>
  <c r="C235" i="11" s="1"/>
  <c r="E235" s="1"/>
  <c r="D22" i="24"/>
  <c r="C214" i="11" s="1"/>
  <c r="E214" s="1"/>
  <c r="D21" i="24"/>
  <c r="C213" i="11" s="1"/>
  <c r="E213" s="1"/>
  <c r="D13" i="24"/>
  <c r="C207" i="11" s="1"/>
  <c r="E207" s="1"/>
  <c r="D28" i="5" l="1"/>
  <c r="B280" i="11" l="1"/>
  <c r="A280"/>
  <c r="D10" i="18"/>
  <c r="C280" i="11" s="1"/>
  <c r="E280" s="1"/>
  <c r="B188" l="1"/>
  <c r="A188"/>
  <c r="B187"/>
  <c r="A187"/>
  <c r="D21" i="1" l="1"/>
  <c r="C188" i="11" s="1"/>
  <c r="E188" s="1"/>
  <c r="D20" i="1"/>
  <c r="C187" i="11" l="1"/>
  <c r="E187" s="1"/>
  <c r="E41" l="1"/>
  <c r="E23"/>
  <c r="B322" l="1"/>
  <c r="A322"/>
  <c r="D40" i="19"/>
  <c r="C322" i="11" l="1"/>
  <c r="E322" s="1"/>
  <c r="B25"/>
  <c r="A25"/>
  <c r="D16" i="8"/>
  <c r="C25" i="11" s="1"/>
  <c r="E25" s="1"/>
  <c r="D59" i="24" l="1"/>
  <c r="C249" i="11" s="1"/>
  <c r="E249" s="1"/>
  <c r="D43" i="24"/>
  <c r="C233" i="11" s="1"/>
  <c r="E233" s="1"/>
  <c r="D42" i="24"/>
  <c r="C232" i="11" s="1"/>
  <c r="E232" s="1"/>
  <c r="D54" i="24"/>
  <c r="C244" i="11" s="1"/>
  <c r="E244" s="1"/>
  <c r="D53" i="24"/>
  <c r="C243" i="11" s="1"/>
  <c r="E243" s="1"/>
  <c r="D52" i="24"/>
  <c r="C242" i="11" s="1"/>
  <c r="E242" s="1"/>
  <c r="D44" i="24"/>
  <c r="C234" i="11" s="1"/>
  <c r="E234" s="1"/>
  <c r="D64" i="22" l="1"/>
  <c r="D58"/>
  <c r="E125" i="11" s="1"/>
  <c r="D36" i="24" l="1"/>
  <c r="C226" i="11" s="1"/>
  <c r="E226" s="1"/>
  <c r="B205"/>
  <c r="A205"/>
  <c r="B204"/>
  <c r="A204"/>
  <c r="D11" i="24"/>
  <c r="C205" i="11" s="1"/>
  <c r="E205" s="1"/>
  <c r="D10" i="24"/>
  <c r="C204" i="11" s="1"/>
  <c r="E204" s="1"/>
  <c r="D62" i="22" l="1"/>
  <c r="E132" i="11" s="1"/>
  <c r="D57" i="22"/>
  <c r="E127" i="11" s="1"/>
  <c r="D63" i="22"/>
  <c r="E126" i="11" s="1"/>
  <c r="D59" i="22"/>
  <c r="E124" i="11" s="1"/>
  <c r="D60" i="22"/>
  <c r="E123" i="11" s="1"/>
  <c r="D52" i="22"/>
  <c r="E122" i="11" s="1"/>
  <c r="D51" i="22"/>
  <c r="E121" i="11" s="1"/>
  <c r="D50" i="22"/>
  <c r="E120" i="11" s="1"/>
  <c r="D53" i="22"/>
  <c r="E119" i="11" s="1"/>
  <c r="D48" i="22"/>
  <c r="E118" i="11" s="1"/>
  <c r="D46" i="22"/>
  <c r="E117" i="11" s="1"/>
  <c r="D49" i="22"/>
  <c r="E116" i="11" s="1"/>
  <c r="B52" l="1"/>
  <c r="A52"/>
  <c r="D45" i="8"/>
  <c r="C52" i="11" s="1"/>
  <c r="E52" s="1"/>
  <c r="B282" l="1"/>
  <c r="A282"/>
  <c r="D12" i="18"/>
  <c r="C282" i="11" s="1"/>
  <c r="E282" s="1"/>
  <c r="B223"/>
  <c r="A223"/>
  <c r="B222"/>
  <c r="A222"/>
  <c r="B221"/>
  <c r="A221"/>
  <c r="B220"/>
  <c r="A220"/>
  <c r="B219"/>
  <c r="A219"/>
  <c r="B218"/>
  <c r="A218"/>
  <c r="B217"/>
  <c r="A217"/>
  <c r="B216"/>
  <c r="A216"/>
  <c r="B215"/>
  <c r="A215"/>
  <c r="B212"/>
  <c r="A212"/>
  <c r="B211"/>
  <c r="A211"/>
  <c r="B210"/>
  <c r="A210"/>
  <c r="B209"/>
  <c r="A209"/>
  <c r="B208"/>
  <c r="A208"/>
  <c r="B206"/>
  <c r="A206"/>
  <c r="B203"/>
  <c r="A203"/>
  <c r="B202"/>
  <c r="A202"/>
  <c r="D60" i="24"/>
  <c r="C250" i="11" s="1"/>
  <c r="E250" s="1"/>
  <c r="D58" i="24"/>
  <c r="C248" i="11" s="1"/>
  <c r="E248" s="1"/>
  <c r="D57" i="24"/>
  <c r="C247" i="11" s="1"/>
  <c r="E247" s="1"/>
  <c r="D56" i="24"/>
  <c r="C246" i="11" s="1"/>
  <c r="E246" s="1"/>
  <c r="D55" i="24"/>
  <c r="C245" i="11" s="1"/>
  <c r="E245" s="1"/>
  <c r="D41" i="24"/>
  <c r="C231" i="11" s="1"/>
  <c r="E231" s="1"/>
  <c r="D40" i="24"/>
  <c r="C230" i="11" s="1"/>
  <c r="E230" s="1"/>
  <c r="D39" i="24"/>
  <c r="C229" i="11" s="1"/>
  <c r="E229" s="1"/>
  <c r="D38" i="24"/>
  <c r="C228" i="11" s="1"/>
  <c r="E228" s="1"/>
  <c r="D37" i="24"/>
  <c r="C227" i="11" s="1"/>
  <c r="E227" s="1"/>
  <c r="D35" i="24"/>
  <c r="C225" i="11" s="1"/>
  <c r="E225" s="1"/>
  <c r="D34" i="24"/>
  <c r="C224" i="11" s="1"/>
  <c r="E224" s="1"/>
  <c r="D33" i="24"/>
  <c r="D31"/>
  <c r="C222" i="11" s="1"/>
  <c r="E222" s="1"/>
  <c r="D30" i="24"/>
  <c r="C221" i="11" s="1"/>
  <c r="E221" s="1"/>
  <c r="D29" i="24"/>
  <c r="C220" i="11" s="1"/>
  <c r="E220" s="1"/>
  <c r="D28" i="24"/>
  <c r="C219" i="11" s="1"/>
  <c r="E219" s="1"/>
  <c r="D24" i="24"/>
  <c r="C215" i="11" s="1"/>
  <c r="E215" s="1"/>
  <c r="D27" i="24"/>
  <c r="C218" i="11" s="1"/>
  <c r="E218" s="1"/>
  <c r="D26" i="24"/>
  <c r="C217" i="11" s="1"/>
  <c r="E217" s="1"/>
  <c r="D25" i="24"/>
  <c r="C216" i="11" s="1"/>
  <c r="E216" s="1"/>
  <c r="D19" i="24"/>
  <c r="C212" i="11" s="1"/>
  <c r="E212" s="1"/>
  <c r="D18" i="24"/>
  <c r="C211" i="11" s="1"/>
  <c r="E211" s="1"/>
  <c r="D17" i="24"/>
  <c r="C210" i="11" s="1"/>
  <c r="E210" s="1"/>
  <c r="D16" i="24"/>
  <c r="C209" i="11" s="1"/>
  <c r="E209" s="1"/>
  <c r="D14" i="24"/>
  <c r="C208" i="11" s="1"/>
  <c r="E208" s="1"/>
  <c r="D12" i="24"/>
  <c r="C206" i="11" s="1"/>
  <c r="E206" s="1"/>
  <c r="D9" i="24"/>
  <c r="C203" i="11" s="1"/>
  <c r="E203" s="1"/>
  <c r="D8" i="24"/>
  <c r="D61" l="1"/>
  <c r="C223" i="11"/>
  <c r="E223" s="1"/>
  <c r="C202"/>
  <c r="B149"/>
  <c r="A149"/>
  <c r="B148"/>
  <c r="A148"/>
  <c r="B147"/>
  <c r="A147"/>
  <c r="B146"/>
  <c r="A146"/>
  <c r="B143"/>
  <c r="A143"/>
  <c r="B142"/>
  <c r="A142"/>
  <c r="B141"/>
  <c r="A141"/>
  <c r="D17" i="23"/>
  <c r="D16"/>
  <c r="C148" i="11" s="1"/>
  <c r="E148" s="1"/>
  <c r="D15" i="23"/>
  <c r="C147" i="11" s="1"/>
  <c r="E147" s="1"/>
  <c r="D14" i="23"/>
  <c r="C146" i="11" s="1"/>
  <c r="E146" s="1"/>
  <c r="D7" i="23"/>
  <c r="C143" i="11" s="1"/>
  <c r="E143" s="1"/>
  <c r="D6" i="23"/>
  <c r="C142" i="11" s="1"/>
  <c r="E142" s="1"/>
  <c r="D5" i="23"/>
  <c r="C149" i="11" l="1"/>
  <c r="E149" s="1"/>
  <c r="D24" i="23"/>
  <c r="D21" i="5" s="1"/>
  <c r="C251" i="11"/>
  <c r="E202"/>
  <c r="E251" s="1"/>
  <c r="C141"/>
  <c r="A12"/>
  <c r="A16"/>
  <c r="B115"/>
  <c r="A115"/>
  <c r="B114"/>
  <c r="A114"/>
  <c r="B113"/>
  <c r="A113"/>
  <c r="B104"/>
  <c r="A104"/>
  <c r="B103"/>
  <c r="A103"/>
  <c r="B102"/>
  <c r="A102"/>
  <c r="B100"/>
  <c r="A100"/>
  <c r="B98"/>
  <c r="A98"/>
  <c r="B97"/>
  <c r="A97"/>
  <c r="B96"/>
  <c r="A96"/>
  <c r="B94"/>
  <c r="A94"/>
  <c r="B93"/>
  <c r="A93"/>
  <c r="B92"/>
  <c r="A92"/>
  <c r="B91"/>
  <c r="A91"/>
  <c r="B90"/>
  <c r="A90"/>
  <c r="B89"/>
  <c r="A89"/>
  <c r="B88"/>
  <c r="A88"/>
  <c r="B87"/>
  <c r="A87"/>
  <c r="D40" i="22"/>
  <c r="C115" i="11" s="1"/>
  <c r="E115" s="1"/>
  <c r="D37" i="22"/>
  <c r="C114" i="11" s="1"/>
  <c r="E114" s="1"/>
  <c r="D36" i="22"/>
  <c r="C113" i="11" s="1"/>
  <c r="E113" s="1"/>
  <c r="D23" i="22"/>
  <c r="C104" i="11" s="1"/>
  <c r="E104" s="1"/>
  <c r="D22" i="22"/>
  <c r="C103" i="11" s="1"/>
  <c r="E103" s="1"/>
  <c r="D21" i="22"/>
  <c r="C102" i="11" s="1"/>
  <c r="E102" s="1"/>
  <c r="D19" i="22"/>
  <c r="D17"/>
  <c r="C98" i="11" s="1"/>
  <c r="E98" s="1"/>
  <c r="D16" i="22"/>
  <c r="C97" i="11" s="1"/>
  <c r="E97" s="1"/>
  <c r="D15" i="22"/>
  <c r="C96" i="11" s="1"/>
  <c r="E96" s="1"/>
  <c r="D13" i="22"/>
  <c r="C94" i="11" s="1"/>
  <c r="E94" s="1"/>
  <c r="D12" i="22"/>
  <c r="C93" i="11" s="1"/>
  <c r="E93" s="1"/>
  <c r="D11" i="22"/>
  <c r="C92" i="11" s="1"/>
  <c r="E92" s="1"/>
  <c r="D8" i="22"/>
  <c r="C91" i="11" s="1"/>
  <c r="E91" s="1"/>
  <c r="D7" i="22"/>
  <c r="C90" i="11" s="1"/>
  <c r="E90" s="1"/>
  <c r="D6" i="22"/>
  <c r="C89" i="11" s="1"/>
  <c r="E89" s="1"/>
  <c r="D5" i="22"/>
  <c r="C88" i="11" s="1"/>
  <c r="E88" s="1"/>
  <c r="D4" i="22"/>
  <c r="D12" i="6"/>
  <c r="D20"/>
  <c r="D13"/>
  <c r="C163" i="11" s="1"/>
  <c r="E141" l="1"/>
  <c r="E156" s="1"/>
  <c r="C156"/>
  <c r="D20" i="5"/>
  <c r="E166" i="11"/>
  <c r="C162"/>
  <c r="C168"/>
  <c r="E168" s="1"/>
  <c r="C100"/>
  <c r="E100" s="1"/>
  <c r="C87"/>
  <c r="A66"/>
  <c r="B66"/>
  <c r="D66" i="8"/>
  <c r="C66" i="11" s="1"/>
  <c r="E66" s="1"/>
  <c r="C139" l="1"/>
  <c r="E87"/>
  <c r="E139" s="1"/>
  <c r="B72" l="1"/>
  <c r="A72"/>
  <c r="E72" s="1"/>
  <c r="B73"/>
  <c r="A73"/>
  <c r="E73" s="1"/>
  <c r="B75"/>
  <c r="A75"/>
  <c r="D17" i="14"/>
  <c r="C75" i="11" s="1"/>
  <c r="E75" s="1"/>
  <c r="B84" l="1"/>
  <c r="A84"/>
  <c r="B83"/>
  <c r="A83"/>
  <c r="B82"/>
  <c r="A82"/>
  <c r="B81"/>
  <c r="A81"/>
  <c r="B80"/>
  <c r="A80"/>
  <c r="B79"/>
  <c r="A79"/>
  <c r="B78"/>
  <c r="A78"/>
  <c r="B77"/>
  <c r="A77"/>
  <c r="A76"/>
  <c r="B76"/>
  <c r="D27" i="14"/>
  <c r="C84" i="11" s="1"/>
  <c r="E84" s="1"/>
  <c r="D26" i="14"/>
  <c r="C83" i="11" s="1"/>
  <c r="E83" s="1"/>
  <c r="D25" i="14"/>
  <c r="C82" i="11" s="1"/>
  <c r="E82" s="1"/>
  <c r="D24" i="14"/>
  <c r="C81" i="11" s="1"/>
  <c r="E81" s="1"/>
  <c r="D23" i="14"/>
  <c r="C80" i="11" s="1"/>
  <c r="E80" s="1"/>
  <c r="D22" i="14"/>
  <c r="C79" i="11" s="1"/>
  <c r="E79" s="1"/>
  <c r="D21" i="14"/>
  <c r="C78" i="11" s="1"/>
  <c r="E78" s="1"/>
  <c r="D20" i="14"/>
  <c r="C77" i="11" s="1"/>
  <c r="E77" s="1"/>
  <c r="D19" i="14"/>
  <c r="C76" i="11" s="1"/>
  <c r="E76" s="1"/>
  <c r="B298"/>
  <c r="A298"/>
  <c r="D8" i="19" l="1"/>
  <c r="C298" i="11" s="1"/>
  <c r="E298" s="1"/>
  <c r="B289"/>
  <c r="A289"/>
  <c r="D19" i="18"/>
  <c r="C289" i="11" s="1"/>
  <c r="E289" s="1"/>
  <c r="D19" i="6"/>
  <c r="C167" i="11" s="1"/>
  <c r="E167" s="1"/>
  <c r="D22" i="6"/>
  <c r="B44" i="11"/>
  <c r="A44"/>
  <c r="B32"/>
  <c r="A32"/>
  <c r="D35" i="8"/>
  <c r="C44" i="11" s="1"/>
  <c r="E44" s="1"/>
  <c r="D23" i="8"/>
  <c r="C32" i="11" s="1"/>
  <c r="E32" s="1"/>
  <c r="E162" l="1"/>
  <c r="C169"/>
  <c r="E169" s="1"/>
  <c r="E163"/>
  <c r="E170"/>
  <c r="A325"/>
  <c r="B325"/>
  <c r="B315" l="1"/>
  <c r="A315"/>
  <c r="D31" i="19" l="1"/>
  <c r="C315" i="11" s="1"/>
  <c r="E315" s="1"/>
  <c r="B267"/>
  <c r="A267"/>
  <c r="D21" i="17"/>
  <c r="C267" i="11" s="1"/>
  <c r="E267" s="1"/>
  <c r="B39"/>
  <c r="A39"/>
  <c r="B37"/>
  <c r="A37"/>
  <c r="D28" i="8"/>
  <c r="C37" i="11" s="1"/>
  <c r="E37" s="1"/>
  <c r="B43" l="1"/>
  <c r="A43"/>
  <c r="D34" i="8"/>
  <c r="C43" i="11" l="1"/>
  <c r="E43" s="1"/>
  <c r="D30" i="8"/>
  <c r="C39" i="11" s="1"/>
  <c r="E39" s="1"/>
  <c r="B70" l="1"/>
  <c r="A70"/>
  <c r="D10" i="14" l="1"/>
  <c r="C70" i="11" l="1"/>
  <c r="E70" s="1"/>
  <c r="B266"/>
  <c r="A266"/>
  <c r="D20" i="17"/>
  <c r="C266" i="11" s="1"/>
  <c r="E266" s="1"/>
  <c r="B23" l="1"/>
  <c r="A23"/>
  <c r="B41" l="1"/>
  <c r="A41"/>
  <c r="B293" l="1"/>
  <c r="A293"/>
  <c r="B287"/>
  <c r="A287"/>
  <c r="D13" i="18" l="1"/>
  <c r="D17"/>
  <c r="C287" i="11" s="1"/>
  <c r="E287" s="1"/>
  <c r="C283" l="1"/>
  <c r="E283" s="1"/>
  <c r="B35" l="1"/>
  <c r="A35"/>
  <c r="D26" i="8"/>
  <c r="C35" i="11" s="1"/>
  <c r="E35" s="1"/>
  <c r="B50" l="1"/>
  <c r="A50"/>
  <c r="B49"/>
  <c r="A49"/>
  <c r="B48"/>
  <c r="A48"/>
  <c r="B40"/>
  <c r="A40"/>
  <c r="B29"/>
  <c r="A29"/>
  <c r="B24"/>
  <c r="A24"/>
  <c r="B20"/>
  <c r="A20"/>
  <c r="B19"/>
  <c r="A19"/>
  <c r="D15" i="8" l="1"/>
  <c r="D31"/>
  <c r="C40" i="11" s="1"/>
  <c r="E40" s="1"/>
  <c r="D20" i="8"/>
  <c r="C29" i="11" s="1"/>
  <c r="E29" s="1"/>
  <c r="D11" i="8"/>
  <c r="D40"/>
  <c r="C49" i="11" s="1"/>
  <c r="E49" s="1"/>
  <c r="D39" i="8"/>
  <c r="C48" i="11" s="1"/>
  <c r="E48" s="1"/>
  <c r="D41" i="8"/>
  <c r="C50" i="11" s="1"/>
  <c r="E50" s="1"/>
  <c r="D10" i="8"/>
  <c r="C19" i="11" s="1"/>
  <c r="E19" s="1"/>
  <c r="C20" l="1"/>
  <c r="E20" s="1"/>
  <c r="C24"/>
  <c r="E24" s="1"/>
  <c r="B51" l="1"/>
  <c r="A51"/>
  <c r="B31" l="1"/>
  <c r="A31"/>
  <c r="B18"/>
  <c r="A18"/>
  <c r="B28"/>
  <c r="A28"/>
  <c r="D22" i="8"/>
  <c r="C31" i="11" s="1"/>
  <c r="E31" s="1"/>
  <c r="D42" i="8"/>
  <c r="D19"/>
  <c r="C28" i="11" s="1"/>
  <c r="E28" s="1"/>
  <c r="D9" i="8"/>
  <c r="C51" i="11" l="1"/>
  <c r="E51" s="1"/>
  <c r="C18"/>
  <c r="E18" s="1"/>
  <c r="B193" l="1"/>
  <c r="A193"/>
  <c r="B47"/>
  <c r="A47"/>
  <c r="B46"/>
  <c r="A46"/>
  <c r="B45"/>
  <c r="A45"/>
  <c r="B38"/>
  <c r="A38"/>
  <c r="B36"/>
  <c r="A36"/>
  <c r="B34"/>
  <c r="A34"/>
  <c r="B33"/>
  <c r="A33"/>
  <c r="B30"/>
  <c r="A30"/>
  <c r="B27"/>
  <c r="A27"/>
  <c r="B26"/>
  <c r="A26"/>
  <c r="B22"/>
  <c r="A22"/>
  <c r="B21"/>
  <c r="A21"/>
  <c r="D8" i="15"/>
  <c r="D14" s="1"/>
  <c r="D23" i="18"/>
  <c r="C293" i="11" s="1"/>
  <c r="E293" s="1"/>
  <c r="D28" i="1"/>
  <c r="C193" i="11" s="1"/>
  <c r="E193" s="1"/>
  <c r="C325" l="1"/>
  <c r="C7"/>
  <c r="C8"/>
  <c r="C334" s="1"/>
  <c r="C10"/>
  <c r="C11"/>
  <c r="C13"/>
  <c r="C14"/>
  <c r="A7"/>
  <c r="A15"/>
  <c r="A13"/>
  <c r="A11"/>
  <c r="A10"/>
  <c r="A9"/>
  <c r="A8"/>
  <c r="E325" l="1"/>
  <c r="E331" s="1"/>
  <c r="C331"/>
  <c r="D29" i="8" l="1"/>
  <c r="C38" i="11" s="1"/>
  <c r="E38" s="1"/>
  <c r="D12" i="8"/>
  <c r="C21" i="11" l="1"/>
  <c r="E21" s="1"/>
  <c r="A71" l="1"/>
  <c r="B71"/>
  <c r="D11" i="14"/>
  <c r="A195" i="11"/>
  <c r="B195"/>
  <c r="A194"/>
  <c r="B194"/>
  <c r="A192"/>
  <c r="B192"/>
  <c r="A191"/>
  <c r="B191"/>
  <c r="A190"/>
  <c r="B190"/>
  <c r="A189"/>
  <c r="B189"/>
  <c r="D30" i="1"/>
  <c r="C195" i="11" s="1"/>
  <c r="E195" s="1"/>
  <c r="D29" i="1"/>
  <c r="C194" i="11" s="1"/>
  <c r="E194" s="1"/>
  <c r="D27" i="1"/>
  <c r="C192" i="11" s="1"/>
  <c r="E192" s="1"/>
  <c r="D26" i="1"/>
  <c r="C191" i="11" s="1"/>
  <c r="E191" s="1"/>
  <c r="C71" l="1"/>
  <c r="E71" s="1"/>
  <c r="D25" i="1"/>
  <c r="C190" i="11" s="1"/>
  <c r="E190" s="1"/>
  <c r="D24" i="1"/>
  <c r="C189" i="11" s="1"/>
  <c r="E189" s="1"/>
  <c r="D37" i="8" l="1"/>
  <c r="C46" i="11" s="1"/>
  <c r="E46" s="1"/>
  <c r="D27" i="8"/>
  <c r="C36" i="11" s="1"/>
  <c r="E36" s="1"/>
  <c r="D17" i="8" l="1"/>
  <c r="D18"/>
  <c r="C26" i="11" l="1"/>
  <c r="E26" s="1"/>
  <c r="C27"/>
  <c r="E27" s="1"/>
  <c r="A316" l="1"/>
  <c r="B316"/>
  <c r="A314"/>
  <c r="B314"/>
  <c r="A313"/>
  <c r="B313"/>
  <c r="A312"/>
  <c r="B312"/>
  <c r="A311"/>
  <c r="B311"/>
  <c r="A310"/>
  <c r="B310"/>
  <c r="A309"/>
  <c r="B309"/>
  <c r="A304"/>
  <c r="B304"/>
  <c r="A301"/>
  <c r="B301"/>
  <c r="A300"/>
  <c r="B300"/>
  <c r="A299"/>
  <c r="B299"/>
  <c r="A297"/>
  <c r="B297"/>
  <c r="A296"/>
  <c r="B296"/>
  <c r="A279"/>
  <c r="B279"/>
  <c r="A278"/>
  <c r="B278"/>
  <c r="A277"/>
  <c r="B277"/>
  <c r="A274"/>
  <c r="B274"/>
  <c r="A273"/>
  <c r="B273"/>
  <c r="A272"/>
  <c r="B272"/>
  <c r="A271"/>
  <c r="B271"/>
  <c r="A270"/>
  <c r="B270"/>
  <c r="A269"/>
  <c r="B269"/>
  <c r="A268"/>
  <c r="B268"/>
  <c r="A265"/>
  <c r="B265"/>
  <c r="A264"/>
  <c r="B264"/>
  <c r="A263"/>
  <c r="B263"/>
  <c r="A262"/>
  <c r="B262"/>
  <c r="A261"/>
  <c r="B261"/>
  <c r="A260"/>
  <c r="B260"/>
  <c r="A259"/>
  <c r="B259"/>
  <c r="A258"/>
  <c r="B258"/>
  <c r="A257"/>
  <c r="B257"/>
  <c r="A256"/>
  <c r="B256"/>
  <c r="A255"/>
  <c r="B255"/>
  <c r="A254"/>
  <c r="B254"/>
  <c r="A253"/>
  <c r="B253"/>
  <c r="D32" i="19"/>
  <c r="D30"/>
  <c r="C314" i="11" s="1"/>
  <c r="E314" s="1"/>
  <c r="D29" i="19"/>
  <c r="C313" i="11" s="1"/>
  <c r="E313" s="1"/>
  <c r="D28" i="19"/>
  <c r="C311" i="11"/>
  <c r="E311" s="1"/>
  <c r="D26" i="19"/>
  <c r="C310" i="11" s="1"/>
  <c r="E310" s="1"/>
  <c r="D25" i="19"/>
  <c r="C309" i="11" s="1"/>
  <c r="E309" s="1"/>
  <c r="D19" i="19"/>
  <c r="D11"/>
  <c r="C301" i="11" s="1"/>
  <c r="E301" s="1"/>
  <c r="D10" i="19"/>
  <c r="C300" i="11" s="1"/>
  <c r="E300" s="1"/>
  <c r="D9" i="19"/>
  <c r="C299" i="11" s="1"/>
  <c r="E299" s="1"/>
  <c r="D7" i="19"/>
  <c r="C297" i="11" s="1"/>
  <c r="E297" s="1"/>
  <c r="D4" i="19"/>
  <c r="D7" i="18"/>
  <c r="C279" i="11" s="1"/>
  <c r="E279" s="1"/>
  <c r="D6" i="18"/>
  <c r="C278" i="11" s="1"/>
  <c r="E278" s="1"/>
  <c r="D5" i="18"/>
  <c r="D28" i="17"/>
  <c r="C274" i="11" s="1"/>
  <c r="E274" s="1"/>
  <c r="D27" i="17"/>
  <c r="C273" i="11" s="1"/>
  <c r="E273" s="1"/>
  <c r="D26" i="17"/>
  <c r="C272" i="11" s="1"/>
  <c r="E272" s="1"/>
  <c r="D25" i="17"/>
  <c r="C271" i="11" s="1"/>
  <c r="E271" s="1"/>
  <c r="D24" i="17"/>
  <c r="C270" i="11" s="1"/>
  <c r="E270" s="1"/>
  <c r="D23" i="17"/>
  <c r="C269" i="11" s="1"/>
  <c r="E269" s="1"/>
  <c r="D22" i="17"/>
  <c r="C268" i="11" s="1"/>
  <c r="E268" s="1"/>
  <c r="D19" i="17"/>
  <c r="C265" i="11" s="1"/>
  <c r="E265" s="1"/>
  <c r="D18" i="17"/>
  <c r="D16"/>
  <c r="C264" i="11" s="1"/>
  <c r="E264" s="1"/>
  <c r="D15" i="17"/>
  <c r="C263" i="11" s="1"/>
  <c r="E263" s="1"/>
  <c r="D14" i="17"/>
  <c r="C262" i="11" s="1"/>
  <c r="E262" s="1"/>
  <c r="D13" i="17"/>
  <c r="C261" i="11" s="1"/>
  <c r="E261" s="1"/>
  <c r="D12" i="17"/>
  <c r="C260" i="11" s="1"/>
  <c r="E260" s="1"/>
  <c r="D11" i="17"/>
  <c r="C259" i="11" s="1"/>
  <c r="E259" s="1"/>
  <c r="D9" i="17"/>
  <c r="C258" i="11" s="1"/>
  <c r="E258" s="1"/>
  <c r="D8" i="17"/>
  <c r="C257" i="11" s="1"/>
  <c r="E257" s="1"/>
  <c r="D7" i="17"/>
  <c r="C256" i="11" s="1"/>
  <c r="E256" s="1"/>
  <c r="D6" i="17"/>
  <c r="C255" i="11" s="1"/>
  <c r="E255" s="1"/>
  <c r="D5" i="17"/>
  <c r="C254" i="11" s="1"/>
  <c r="E254" s="1"/>
  <c r="D4" i="17"/>
  <c r="C253" i="11" s="1"/>
  <c r="E253" s="1"/>
  <c r="C312" l="1"/>
  <c r="E312" s="1"/>
  <c r="D43" i="19"/>
  <c r="D26" i="5" s="1"/>
  <c r="C316" i="11"/>
  <c r="E316" s="1"/>
  <c r="D24" i="18"/>
  <c r="D25" i="5" s="1"/>
  <c r="E275" i="11"/>
  <c r="C304"/>
  <c r="E304" s="1"/>
  <c r="C296"/>
  <c r="C277"/>
  <c r="E277" s="1"/>
  <c r="D29" i="17"/>
  <c r="D24" i="5" s="1"/>
  <c r="E296" i="11" l="1"/>
  <c r="E323" s="1"/>
  <c r="C323"/>
  <c r="E294"/>
  <c r="C294"/>
  <c r="D25" i="6"/>
  <c r="C172" i="11" s="1"/>
  <c r="E172" s="1"/>
  <c r="D16" i="6"/>
  <c r="C164" i="11" s="1"/>
  <c r="E164" s="1"/>
  <c r="D10" i="6"/>
  <c r="D9"/>
  <c r="C159" i="11" l="1"/>
  <c r="E159" s="1"/>
  <c r="C160"/>
  <c r="E160" s="1"/>
  <c r="E161"/>
  <c r="A184"/>
  <c r="B184"/>
  <c r="A183"/>
  <c r="B183"/>
  <c r="A182"/>
  <c r="B182"/>
  <c r="A181"/>
  <c r="B181"/>
  <c r="D15" i="1"/>
  <c r="C184" i="11" s="1"/>
  <c r="E184" s="1"/>
  <c r="D14" i="1"/>
  <c r="C183" i="11" s="1"/>
  <c r="E183" s="1"/>
  <c r="D13" i="1"/>
  <c r="C182" i="11" s="1"/>
  <c r="E182" s="1"/>
  <c r="D12" i="1"/>
  <c r="C181" i="11" s="1"/>
  <c r="E181" s="1"/>
  <c r="D22" i="15" l="1"/>
  <c r="D21"/>
  <c r="D17"/>
  <c r="D18" s="1"/>
  <c r="D23" l="1"/>
  <c r="D27" i="5" l="1"/>
  <c r="A69" i="11" l="1"/>
  <c r="B69"/>
  <c r="D9" i="14"/>
  <c r="C69" i="11" l="1"/>
  <c r="D28" i="14"/>
  <c r="D19" i="5" s="1"/>
  <c r="D38" i="8"/>
  <c r="C47" i="11" s="1"/>
  <c r="E47" s="1"/>
  <c r="C85" l="1"/>
  <c r="E69"/>
  <c r="E85" s="1"/>
  <c r="B186"/>
  <c r="A186"/>
  <c r="A14"/>
  <c r="D70" i="8" l="1"/>
  <c r="D71" s="1"/>
  <c r="B158" i="11" l="1"/>
  <c r="B185"/>
  <c r="B180"/>
  <c r="B179"/>
  <c r="B178"/>
  <c r="B177"/>
  <c r="B176"/>
  <c r="A158"/>
  <c r="A185"/>
  <c r="A177"/>
  <c r="A178"/>
  <c r="A179"/>
  <c r="A180"/>
  <c r="A176"/>
  <c r="C275" l="1"/>
  <c r="D36" i="8" l="1"/>
  <c r="D13"/>
  <c r="D21"/>
  <c r="D24"/>
  <c r="C33" i="11" s="1"/>
  <c r="E33" s="1"/>
  <c r="D25" i="8"/>
  <c r="C34" i="11" s="1"/>
  <c r="E34" s="1"/>
  <c r="D67" i="8" l="1"/>
  <c r="D18" i="5" s="1"/>
  <c r="C45" i="11"/>
  <c r="E45" s="1"/>
  <c r="C22"/>
  <c r="E22" s="1"/>
  <c r="C30"/>
  <c r="E30" s="1"/>
  <c r="D26" i="6"/>
  <c r="C173" i="11" s="1"/>
  <c r="E173" s="1"/>
  <c r="D8" i="6"/>
  <c r="C158" i="11" s="1"/>
  <c r="C174" l="1"/>
  <c r="E158"/>
  <c r="E67"/>
  <c r="C67"/>
  <c r="D27" i="6"/>
  <c r="D22" i="5" s="1"/>
  <c r="E174" i="11" l="1"/>
  <c r="D18" i="1"/>
  <c r="C185" i="11" s="1"/>
  <c r="E185" s="1"/>
  <c r="D19" i="1" l="1"/>
  <c r="C186" i="11" s="1"/>
  <c r="E186" s="1"/>
  <c r="D11" i="1"/>
  <c r="C180" i="11" s="1"/>
  <c r="E180" s="1"/>
  <c r="D10" i="1"/>
  <c r="C179" i="11" s="1"/>
  <c r="E179" s="1"/>
  <c r="D9" i="1"/>
  <c r="C178" i="11" s="1"/>
  <c r="E178" s="1"/>
  <c r="D8" i="1"/>
  <c r="C177" i="11" s="1"/>
  <c r="E177" s="1"/>
  <c r="D7" i="1"/>
  <c r="D31" l="1"/>
  <c r="D23" i="5" s="1"/>
  <c r="D29" s="1"/>
  <c r="C176" i="11"/>
  <c r="E176" s="1"/>
  <c r="C196" l="1"/>
  <c r="C335" s="1"/>
  <c r="E196"/>
  <c r="E335" s="1"/>
  <c r="D30" i="5" l="1"/>
  <c r="A34" s="1"/>
  <c r="C333" i="11" l="1"/>
</calcChain>
</file>

<file path=xl/sharedStrings.xml><?xml version="1.0" encoding="utf-8"?>
<sst xmlns="http://schemas.openxmlformats.org/spreadsheetml/2006/main" count="609" uniqueCount="419">
  <si>
    <t>Rillettes à la truite fumée au safran 180g</t>
  </si>
  <si>
    <t>Rillettes à la truite fumée 180g</t>
  </si>
  <si>
    <t>Terrine au saumon fumée 180g</t>
  </si>
  <si>
    <t>Terrine de truite à l'oseille 180g</t>
  </si>
  <si>
    <t>Rillettes au saumon fumée 180g</t>
  </si>
  <si>
    <t>Total</t>
  </si>
  <si>
    <t>Quantité</t>
  </si>
  <si>
    <t>Prix unit.</t>
  </si>
  <si>
    <t>Produit</t>
  </si>
  <si>
    <t>Moutarde piment ail 100g</t>
  </si>
  <si>
    <t>Moutarde à l'ancienne 100g</t>
  </si>
  <si>
    <t>Moutarde au cidre 100g</t>
  </si>
  <si>
    <t>Biscuits pépites de chocolat 150g</t>
  </si>
  <si>
    <t>Biscuits au coquelicot 150g</t>
  </si>
  <si>
    <t>Bonbons miels &amp; propolis 180g</t>
  </si>
  <si>
    <t>Bonbons durs au miel 200g</t>
  </si>
  <si>
    <t>Vinaigre de miel/framboise 50cl</t>
  </si>
  <si>
    <t>Vinaigre de miel 50cl</t>
  </si>
  <si>
    <t>Sucettes au miel (8)</t>
  </si>
  <si>
    <t>Produits dérivés</t>
  </si>
  <si>
    <t>Nom / prénom :</t>
  </si>
  <si>
    <t>Date de distribution :</t>
  </si>
  <si>
    <t xml:space="preserve">Lieu de distribution : </t>
  </si>
  <si>
    <t>Pollen de fleurs 250g</t>
  </si>
  <si>
    <r>
      <rPr>
        <b/>
        <sz val="14"/>
        <color theme="1"/>
        <rFont val="Calibri"/>
        <family val="2"/>
        <scheme val="minor"/>
      </rPr>
      <t>Miel fleurs de printemps 500g</t>
    </r>
    <r>
      <rPr>
        <sz val="14"/>
        <color theme="1"/>
        <rFont val="Calibri"/>
        <family val="2"/>
        <scheme val="minor"/>
      </rPr>
      <t xml:space="preserve"> : Epais, doux, parfait pour sucré café ou thé</t>
    </r>
  </si>
  <si>
    <r>
      <rPr>
        <b/>
        <sz val="14"/>
        <color theme="1"/>
        <rFont val="Calibri"/>
        <family val="2"/>
        <scheme val="minor"/>
      </rPr>
      <t>Miel de fleurs d'été 500g</t>
    </r>
    <r>
      <rPr>
        <sz val="14"/>
        <color theme="1"/>
        <rFont val="Calibri"/>
        <family val="2"/>
        <scheme val="minor"/>
      </rPr>
      <t xml:space="preserve"> : épais, fruité</t>
    </r>
  </si>
  <si>
    <r>
      <rPr>
        <b/>
        <sz val="14"/>
        <color theme="1"/>
        <rFont val="Calibri"/>
        <family val="2"/>
        <scheme val="minor"/>
      </rPr>
      <t>Miel de forêt 500g</t>
    </r>
    <r>
      <rPr>
        <sz val="14"/>
        <color theme="1"/>
        <rFont val="Calibri"/>
        <family val="2"/>
        <scheme val="minor"/>
      </rPr>
      <t xml:space="preserve"> :liquide, foncé, fort</t>
    </r>
  </si>
  <si>
    <r>
      <rPr>
        <b/>
        <sz val="14"/>
        <color theme="1"/>
        <rFont val="Calibri"/>
        <family val="2"/>
        <scheme val="minor"/>
      </rPr>
      <t>Miel de chataigner 500g</t>
    </r>
    <r>
      <rPr>
        <sz val="14"/>
        <color theme="1"/>
        <rFont val="Calibri"/>
        <family val="2"/>
        <scheme val="minor"/>
      </rPr>
      <t xml:space="preserve"> : liquide, foncé, fort, légère amertume</t>
    </r>
  </si>
  <si>
    <r>
      <rPr>
        <b/>
        <sz val="14"/>
        <color theme="1"/>
        <rFont val="Calibri"/>
        <family val="2"/>
        <scheme val="minor"/>
      </rPr>
      <t xml:space="preserve">Miel de tilleul 500g : </t>
    </r>
    <r>
      <rPr>
        <sz val="14"/>
        <color theme="1"/>
        <rFont val="Calibri"/>
        <family val="2"/>
        <scheme val="minor"/>
      </rPr>
      <t>épais, gouteux, mentholé</t>
    </r>
  </si>
  <si>
    <r>
      <rPr>
        <b/>
        <sz val="14"/>
        <color theme="1"/>
        <rFont val="Calibri"/>
        <family val="2"/>
        <scheme val="minor"/>
      </rPr>
      <t xml:space="preserve">Miel d'acacia 500g : </t>
    </r>
    <r>
      <rPr>
        <sz val="14"/>
        <color theme="1"/>
        <rFont val="Calibri"/>
        <family val="2"/>
        <scheme val="minor"/>
      </rPr>
      <t>liquide, clair, doux et parfumé</t>
    </r>
  </si>
  <si>
    <r>
      <rPr>
        <b/>
        <sz val="14"/>
        <color theme="1"/>
        <rFont val="Calibri"/>
        <family val="2"/>
        <scheme val="minor"/>
      </rPr>
      <t xml:space="preserve">Miel de thym 500g : </t>
    </r>
    <r>
      <rPr>
        <sz val="14"/>
        <color theme="1"/>
        <rFont val="Calibri"/>
        <family val="2"/>
        <scheme val="minor"/>
      </rPr>
      <t>liquide, foncé, très parfumé</t>
    </r>
  </si>
  <si>
    <r>
      <rPr>
        <b/>
        <sz val="14"/>
        <color theme="1"/>
        <rFont val="Calibri"/>
        <family val="2"/>
        <scheme val="minor"/>
      </rPr>
      <t>Miel de romarin 500g</t>
    </r>
    <r>
      <rPr>
        <sz val="14"/>
        <color theme="1"/>
        <rFont val="Calibri"/>
        <family val="2"/>
        <scheme val="minor"/>
      </rPr>
      <t xml:space="preserve"> : liquide, clair, doux et parfumé</t>
    </r>
  </si>
  <si>
    <r>
      <rPr>
        <b/>
        <sz val="14"/>
        <color theme="1"/>
        <rFont val="Calibri"/>
        <family val="2"/>
        <scheme val="minor"/>
      </rPr>
      <t>Miel de garrigue 500g</t>
    </r>
    <r>
      <rPr>
        <sz val="14"/>
        <color theme="1"/>
        <rFont val="Calibri"/>
        <family val="2"/>
        <scheme val="minor"/>
      </rPr>
      <t xml:space="preserve"> : lavande &amp; fleurs de provence, épais, parfumé</t>
    </r>
  </si>
  <si>
    <r>
      <rPr>
        <b/>
        <sz val="14"/>
        <color theme="1"/>
        <rFont val="Calibri"/>
        <family val="2"/>
        <scheme val="minor"/>
      </rPr>
      <t>Miel de lavande 500g</t>
    </r>
    <r>
      <rPr>
        <sz val="14"/>
        <color theme="1"/>
        <rFont val="Calibri"/>
        <family val="2"/>
        <scheme val="minor"/>
      </rPr>
      <t xml:space="preserve"> : épais, très parfumé</t>
    </r>
  </si>
  <si>
    <r>
      <rPr>
        <b/>
        <sz val="14"/>
        <color theme="1"/>
        <rFont val="Calibri"/>
        <family val="2"/>
        <scheme val="minor"/>
      </rPr>
      <t>Miel de montagne/sapin 500g</t>
    </r>
    <r>
      <rPr>
        <sz val="14"/>
        <color theme="1"/>
        <rFont val="Calibri"/>
        <family val="2"/>
        <scheme val="minor"/>
      </rPr>
      <t xml:space="preserve"> : liquide, très foncé, fort</t>
    </r>
  </si>
  <si>
    <r>
      <rPr>
        <b/>
        <sz val="14"/>
        <color theme="1"/>
        <rFont val="Calibri"/>
        <family val="2"/>
        <scheme val="minor"/>
      </rPr>
      <t xml:space="preserve">Miel de bruyère blanche 500g </t>
    </r>
    <r>
      <rPr>
        <sz val="14"/>
        <color theme="1"/>
        <rFont val="Calibri"/>
        <family val="2"/>
        <scheme val="minor"/>
      </rPr>
      <t>: épais, très gouteux, goût de pain d'épice</t>
    </r>
  </si>
  <si>
    <r>
      <rPr>
        <b/>
        <sz val="14"/>
        <color theme="1"/>
        <rFont val="Calibri"/>
        <family val="2"/>
        <scheme val="minor"/>
      </rPr>
      <t xml:space="preserve">Propolis liquide 15ml : </t>
    </r>
    <r>
      <rPr>
        <sz val="14"/>
        <color theme="1"/>
        <rFont val="Calibri"/>
        <family val="2"/>
        <scheme val="minor"/>
      </rPr>
      <t>solution hydro-alcoolique, propolis 30%, alcool à 70%</t>
    </r>
  </si>
  <si>
    <r>
      <rPr>
        <b/>
        <sz val="14"/>
        <color theme="1"/>
        <rFont val="Calibri"/>
        <family val="2"/>
        <scheme val="minor"/>
      </rPr>
      <t xml:space="preserve">Savon au miel 100g : </t>
    </r>
    <r>
      <rPr>
        <sz val="14"/>
        <color theme="1"/>
        <rFont val="Calibri"/>
        <family val="2"/>
        <scheme val="minor"/>
      </rPr>
      <t>fabrication artisanale sous mention Nature &amp; Progrès</t>
    </r>
  </si>
  <si>
    <r>
      <rPr>
        <b/>
        <sz val="14"/>
        <color theme="1"/>
        <rFont val="Calibri"/>
        <family val="2"/>
        <scheme val="minor"/>
      </rPr>
      <t>Savon à la propolis 100g</t>
    </r>
    <r>
      <rPr>
        <sz val="14"/>
        <color theme="1"/>
        <rFont val="Calibri"/>
        <family val="2"/>
        <scheme val="minor"/>
      </rPr>
      <t xml:space="preserve"> : fabrication artisanale sous mention Nature &amp; Progrès</t>
    </r>
  </si>
  <si>
    <r>
      <rPr>
        <b/>
        <sz val="14"/>
        <color theme="1"/>
        <rFont val="Calibri"/>
        <family val="2"/>
        <scheme val="minor"/>
      </rPr>
      <t>Nougat tendre 100g :</t>
    </r>
    <r>
      <rPr>
        <sz val="14"/>
        <color theme="1"/>
        <rFont val="Calibri"/>
        <family val="2"/>
        <scheme val="minor"/>
      </rPr>
      <t xml:space="preserve"> aux amandes &amp; au miel de lavande de Provence</t>
    </r>
  </si>
  <si>
    <r>
      <rPr>
        <b/>
        <sz val="14"/>
        <color theme="1"/>
        <rFont val="Calibri"/>
        <family val="2"/>
        <scheme val="minor"/>
      </rPr>
      <t xml:space="preserve">Vexinoise 180g </t>
    </r>
    <r>
      <rPr>
        <sz val="14"/>
        <color theme="1"/>
        <rFont val="Calibri"/>
        <family val="2"/>
        <scheme val="minor"/>
      </rPr>
      <t>: truite fumée &amp; moutarde</t>
    </r>
  </si>
  <si>
    <t>Huile caméline 50cl</t>
  </si>
  <si>
    <t>Huile sesame 50cl</t>
  </si>
  <si>
    <t>Moutarde du vexin 200g</t>
  </si>
  <si>
    <t>Moutarde du vexin 100g</t>
  </si>
  <si>
    <r>
      <rPr>
        <b/>
        <sz val="14"/>
        <color theme="1"/>
        <rFont val="Calibri"/>
        <family val="2"/>
        <scheme val="minor"/>
      </rPr>
      <t xml:space="preserve">Cidre fermier 75 cl : </t>
    </r>
    <r>
      <rPr>
        <sz val="14"/>
        <color theme="1"/>
        <rFont val="Calibri"/>
        <family val="2"/>
        <scheme val="minor"/>
      </rPr>
      <t>cidre brut médaillé non pasteurisé</t>
    </r>
  </si>
  <si>
    <r>
      <rPr>
        <b/>
        <sz val="14"/>
        <color theme="1"/>
        <rFont val="Calibri"/>
        <family val="2"/>
        <scheme val="minor"/>
      </rPr>
      <t>Petill' pommes 75cl :</t>
    </r>
    <r>
      <rPr>
        <sz val="14"/>
        <color theme="1"/>
        <rFont val="Calibri"/>
        <family val="2"/>
        <scheme val="minor"/>
      </rPr>
      <t xml:space="preserve"> 100% fruit, sans sucre ajouté, sans alcool</t>
    </r>
  </si>
  <si>
    <r>
      <rPr>
        <b/>
        <sz val="14"/>
        <color theme="1"/>
        <rFont val="Calibri"/>
        <family val="2"/>
        <scheme val="minor"/>
      </rPr>
      <t xml:space="preserve">Petill' pommes-framboise 75cl : </t>
    </r>
    <r>
      <rPr>
        <sz val="14"/>
        <color theme="1"/>
        <rFont val="Calibri"/>
        <family val="2"/>
        <scheme val="minor"/>
      </rPr>
      <t>100% fruit, sans sucre ajouté, sans alcool</t>
    </r>
  </si>
  <si>
    <t xml:space="preserve">Confiture Rhubarbe 350g </t>
  </si>
  <si>
    <t>Total produits salés en euros</t>
  </si>
  <si>
    <t>Terrine aux écrevisses &amp; sancerre 180g</t>
  </si>
  <si>
    <t>Miels récoltés dans le Vexin - consigne de 50cts sur les pots</t>
  </si>
  <si>
    <t>Miels récoltés dans le Sud de la France - consigne de 50cts sur les pots</t>
  </si>
  <si>
    <t>LES PRODUITS SUCRES</t>
  </si>
  <si>
    <t>LES PRODUITS AU MIELS</t>
  </si>
  <si>
    <t>LES CONDIMENTS</t>
  </si>
  <si>
    <t>LES PRODUITS SALES</t>
  </si>
  <si>
    <t>LES BOISSONS</t>
  </si>
  <si>
    <t>Total de la commande</t>
  </si>
  <si>
    <t>Vos éventuels commentaires sur la commande et/ou la livraison :</t>
  </si>
  <si>
    <r>
      <t xml:space="preserve">Yaourt nature sans sucre 125g : </t>
    </r>
    <r>
      <rPr>
        <sz val="14"/>
        <color theme="1"/>
        <rFont val="Calibri"/>
        <family val="2"/>
        <scheme val="minor"/>
      </rPr>
      <t>Bio et sans conservateur</t>
    </r>
  </si>
  <si>
    <r>
      <t xml:space="preserve">Yaourt vanille 125g : </t>
    </r>
    <r>
      <rPr>
        <sz val="14"/>
        <color theme="1"/>
        <rFont val="Calibri"/>
        <family val="2"/>
        <scheme val="minor"/>
      </rPr>
      <t>Bio et sans conservateur, arôme naturel</t>
    </r>
  </si>
  <si>
    <r>
      <t xml:space="preserve">Yaourt fraise 125g : </t>
    </r>
    <r>
      <rPr>
        <sz val="14"/>
        <color theme="1"/>
        <rFont val="Calibri"/>
        <family val="2"/>
        <scheme val="minor"/>
      </rPr>
      <t>Bio et sans conservateur, arôme naturel</t>
    </r>
  </si>
  <si>
    <r>
      <t xml:space="preserve">Yaourt abricot 125g : </t>
    </r>
    <r>
      <rPr>
        <sz val="14"/>
        <color theme="1"/>
        <rFont val="Calibri"/>
        <family val="2"/>
        <scheme val="minor"/>
      </rPr>
      <t>Bio et sans conservateur, arôme naturel</t>
    </r>
  </si>
  <si>
    <r>
      <t xml:space="preserve">Yaourt citron 125g : </t>
    </r>
    <r>
      <rPr>
        <sz val="14"/>
        <color theme="1"/>
        <rFont val="Calibri"/>
        <family val="2"/>
        <scheme val="minor"/>
      </rPr>
      <t>Bio et sans conservateur, arôme naturel</t>
    </r>
  </si>
  <si>
    <t>Total produits au miels en euros</t>
  </si>
  <si>
    <t>Total produits sucrés en euros</t>
  </si>
  <si>
    <t>Total boissons en euros</t>
  </si>
  <si>
    <t>Pour commander du pain, cliquez ici</t>
  </si>
  <si>
    <t>Sébastien LEFRANCOIS - Boulanger à Saint-Denis en cours de labelisation Nature &amp; Progres (BIO) :
Sébastien met en place des processus de fabrication qui préservent toutes les propriétés d’un produit sain. Il crée un partenariat avec trois fermes (ferme de la Drouillerie, de Sainte-Beuve et  moulin Chantemerle) qui ont en commun de cultiver en bio, sur de petites surfaces, des variétés anciennes ou variétés paysannes. Les céréales sont en suite transformées sur meules de pierre pour ne pas altérer les propriétés diététiques et gustatives des farines. Puis lors de la panification, Sébastien va œuvrer dans la plus pure tradition. Il pétrit à la main, fait lever ses pâtes sur des temps longs, uniquement au levain. Ses pains sont cuits dans un four chauffé au feu de bois, car s’il prend soin de la qualité des produits, il a aussi à cœur que son mode de fabrication s’inscrive dans un processus respectueux de l’environnement.</t>
  </si>
  <si>
    <t>Total pains en euros</t>
  </si>
  <si>
    <r>
      <t xml:space="preserve">Les commandes &amp; livraisons sont assurées par l'association La Brouette Toquée dans l'objectif de continuité de l'activité des commerces du marché de la Colonie et de permettre aux habitants des quartiers avoisinants de s'approvisionner en produits FRAIS
</t>
    </r>
    <r>
      <rPr>
        <b/>
        <sz val="12"/>
        <color theme="1"/>
        <rFont val="Calibri"/>
        <family val="2"/>
        <scheme val="minor"/>
      </rPr>
      <t>POUR COMMANDER, VOUS POUVEZ CONTACTER GERALDINE AU 06.11.21.20.96, OU REMPLIR CE BON DE COMMANDE ET L'ENVOYER A L'ADRESSE MAIL CONTACT@LABROUETTETOQUEE.COM</t>
    </r>
  </si>
  <si>
    <t>Pain</t>
  </si>
  <si>
    <t>Produit de longue conservation puis 3 jours après ouverture car sans conservateur</t>
  </si>
  <si>
    <t xml:space="preserve">Produit </t>
  </si>
  <si>
    <t>Merci d'indiquer le choix du paiement : CB ou chèque</t>
  </si>
  <si>
    <t>RETOUR SUR LA PAGE PRINCIPALE DU BON DE COMMANDE</t>
  </si>
  <si>
    <t>Légumes Bio des jardins de cocagne - maraicher à Conflans Sainte-Honorine (20 kms d'Argenteuil)</t>
  </si>
  <si>
    <t>Total maraichage Bio en euros</t>
  </si>
  <si>
    <r>
      <t xml:space="preserve">Panier de 5 à 6 légumes Bio représentant 3 à 6 kilos - </t>
    </r>
    <r>
      <rPr>
        <sz val="14"/>
        <color theme="1"/>
        <rFont val="Calibri"/>
        <family val="2"/>
        <scheme val="minor"/>
      </rPr>
      <t>composition du panier type :</t>
    </r>
  </si>
  <si>
    <t>Biscuits sucrés en sachet : 21,33 euros par Kg</t>
  </si>
  <si>
    <r>
      <t xml:space="preserve">Farine blé T110 1 Kg </t>
    </r>
    <r>
      <rPr>
        <sz val="14"/>
        <color theme="1"/>
        <rFont val="Calibri"/>
        <family val="2"/>
        <scheme val="minor"/>
      </rPr>
      <t>: écrasé à la meule de pierre</t>
    </r>
  </si>
  <si>
    <t>Vinaigre de cidre 50cl</t>
  </si>
  <si>
    <t>Total poisson en euros</t>
  </si>
  <si>
    <t>POISSONNIER</t>
  </si>
  <si>
    <t xml:space="preserve">Votre nom : </t>
  </si>
  <si>
    <t xml:space="preserve">Votre Email : </t>
  </si>
  <si>
    <t xml:space="preserve">Votre téléphone : </t>
  </si>
  <si>
    <t xml:space="preserve">Terrine à la truite fumée 180g </t>
  </si>
  <si>
    <t>Total plantes &amp; fleurs en euros</t>
  </si>
  <si>
    <t>Total muguet en euros</t>
  </si>
  <si>
    <t>Total produits Plantes &amp; Fleurs en euros</t>
  </si>
  <si>
    <t>1 brin de muguet &amp; 1 rose</t>
  </si>
  <si>
    <t>3 brins de muguet en pot</t>
  </si>
  <si>
    <t>HILARIA Fleurs - Elisabeth fleuriste depuis 20 ans au Val d'Argenteuil vous propose</t>
  </si>
  <si>
    <r>
      <t xml:space="preserve">Estival 180g : </t>
    </r>
    <r>
      <rPr>
        <sz val="14"/>
        <color theme="1"/>
        <rFont val="Calibri"/>
        <family val="2"/>
        <scheme val="minor"/>
      </rPr>
      <t>truite, fromage de chèvre, tomates séchées, basilic</t>
    </r>
  </si>
  <si>
    <r>
      <rPr>
        <b/>
        <sz val="14"/>
        <color theme="1"/>
        <rFont val="Calibri"/>
        <family val="2"/>
        <scheme val="minor"/>
      </rPr>
      <t xml:space="preserve">Bière de froment "blanche" 75cl : </t>
    </r>
    <r>
      <rPr>
        <sz val="14"/>
        <color theme="1"/>
        <rFont val="Calibri"/>
        <family val="2"/>
        <scheme val="minor"/>
      </rPr>
      <t>allemande, rafraichissante, fruitée, 5%</t>
    </r>
  </si>
  <si>
    <t>Pour commander des plantes &amp; Fleurs locales cliquez ici</t>
  </si>
  <si>
    <t>Biscuits au chocolat 150g</t>
  </si>
  <si>
    <r>
      <rPr>
        <b/>
        <sz val="14"/>
        <color theme="1"/>
        <rFont val="Calibri"/>
        <family val="2"/>
        <scheme val="minor"/>
      </rPr>
      <t xml:space="preserve">Bière blonde vénitienne 33cl : </t>
    </r>
    <r>
      <rPr>
        <sz val="14"/>
        <color theme="1"/>
        <rFont val="Calibri"/>
        <family val="2"/>
        <scheme val="minor"/>
      </rPr>
      <t>blonde maltée, pale ale, floral, 6%</t>
    </r>
  </si>
  <si>
    <t>Souhaitez-vous collecter votre commande au marché ou une livraison à domicile ?</t>
  </si>
  <si>
    <t xml:space="preserve">Si livraison, l'adresse de livraison : </t>
  </si>
  <si>
    <t>Si livraison, précisez s'il s'agit d'une maison ou d'un appartement :</t>
  </si>
  <si>
    <r>
      <t xml:space="preserve">Yaourt à boire vanille 185ml : </t>
    </r>
    <r>
      <rPr>
        <sz val="14"/>
        <color theme="1"/>
        <rFont val="Calibri"/>
        <family val="2"/>
        <scheme val="minor"/>
      </rPr>
      <t>Bio et sans conservateur, arôme naturel</t>
    </r>
  </si>
  <si>
    <r>
      <t xml:space="preserve">Yaourt à boire fraise 185ml : </t>
    </r>
    <r>
      <rPr>
        <sz val="14"/>
        <color theme="1"/>
        <rFont val="Calibri"/>
        <family val="2"/>
        <scheme val="minor"/>
      </rPr>
      <t>Bio et sans conservateur, arôme naturel</t>
    </r>
  </si>
  <si>
    <r>
      <t xml:space="preserve">Yaourt à boire abricot 185ml : </t>
    </r>
    <r>
      <rPr>
        <sz val="14"/>
        <color theme="1"/>
        <rFont val="Calibri"/>
        <family val="2"/>
        <scheme val="minor"/>
      </rPr>
      <t>Bio et sans conservateur, arôme naturel</t>
    </r>
  </si>
  <si>
    <r>
      <t xml:space="preserve">Yaourt à boire citron 185ml : </t>
    </r>
    <r>
      <rPr>
        <sz val="14"/>
        <color theme="1"/>
        <rFont val="Calibri"/>
        <family val="2"/>
        <scheme val="minor"/>
      </rPr>
      <t>Bio et sans conservateur, arôme naturel</t>
    </r>
  </si>
  <si>
    <t>Légumes cultivés avec les techniques du BIO mais sans certification BIO actuellement par 
Damien maraicher à Ezanville (16 kms d'Argenteuil)</t>
  </si>
  <si>
    <t>Pour commander des produits laitiers, cliquez ici</t>
  </si>
  <si>
    <t>Pour commander du miels, cliquez ici</t>
  </si>
  <si>
    <t>Total légumes en euros</t>
  </si>
  <si>
    <t>PRODUITS LAITIERS</t>
  </si>
  <si>
    <t>Total produits laitiers en euros</t>
  </si>
  <si>
    <t>Poissons fraichement pêché en direct des bateaux de pêche présent tous les samedis au marché de la Colonie (Argenteuil), Antoine vous propose</t>
  </si>
  <si>
    <t>Total fruits &amp; légumes en euros</t>
  </si>
  <si>
    <t>FRUITS &amp; LEGUMES</t>
  </si>
  <si>
    <t>Pour commander des fruits &amp; légumes cliquez ici</t>
  </si>
  <si>
    <t>Crème dessert chocolat 2 pots de verre - 250g</t>
  </si>
  <si>
    <t>Yaourt nature chèvre 125g</t>
  </si>
  <si>
    <t>Crème fraiche épaisse 250g</t>
  </si>
  <si>
    <t xml:space="preserve">Colis de moules 1 Kg pour environ 2-3 personnes </t>
  </si>
  <si>
    <t>Pour commander des boissons ou bières artisanales, cliquez ici</t>
  </si>
  <si>
    <t>Prix calculé lors de la collecte</t>
  </si>
  <si>
    <t>Yaourts Bio et sans conservateur brassés par Quart de lait à Argenteuil dans le Val d'Oise</t>
  </si>
  <si>
    <t>Ferme de Grignon à THIVERVAL-GRGNON dans les Yvelines (34 kms d'Argenteuil)</t>
  </si>
  <si>
    <t>Crème dessert caramel 2 pots de verre - 250g</t>
  </si>
  <si>
    <t>Producteur Les bons miels du Vexin à NEUVILLE-BOSC dans l'Oise (40 kms d'Argenteuil)</t>
  </si>
  <si>
    <t>Producteur Les 2 gourmands à CRESPIERES dans les Yvelines (32 kms d'Argenteuil)</t>
  </si>
  <si>
    <t>Producteur Les délices du potager à Feucherolles dans les Yvelines (27 kms d'Argenteuil)</t>
  </si>
  <si>
    <t>Produit minimum 60% de fruits</t>
  </si>
  <si>
    <t>Producteur Stéphane DUVAL à AVERNES dans le Val d'Oise (37 kms d'argenteuil)</t>
  </si>
  <si>
    <t>Producteur La Ferme de la Distillerie à GOUZANGREZ dans le Val d'Oise (37 kms d'argenteuil)</t>
  </si>
  <si>
    <t>Moutarde au vin blanc &amp; miel du Vexin 100g</t>
  </si>
  <si>
    <r>
      <t xml:space="preserve">Moutarde à l'absinthe 100g </t>
    </r>
    <r>
      <rPr>
        <sz val="14"/>
        <color theme="1"/>
        <rFont val="Calibri"/>
        <family val="2"/>
        <scheme val="minor"/>
      </rPr>
      <t>- idéal avec les poissons</t>
    </r>
  </si>
  <si>
    <r>
      <t xml:space="preserve">Moutarde ail &amp; persil 100g </t>
    </r>
    <r>
      <rPr>
        <sz val="14"/>
        <color theme="1"/>
        <rFont val="Calibri"/>
        <family val="2"/>
        <scheme val="minor"/>
      </rPr>
      <t>- douce</t>
    </r>
  </si>
  <si>
    <r>
      <t>Moutarde à l'estragon 100g</t>
    </r>
    <r>
      <rPr>
        <sz val="14"/>
        <color theme="1"/>
        <rFont val="Calibri"/>
        <family val="2"/>
        <scheme val="minor"/>
      </rPr>
      <t xml:space="preserve"> - très forte !</t>
    </r>
  </si>
  <si>
    <t xml:space="preserve">Producteur Le pressoir d'Or en cours de conversion BIO à BOISEMONT dans l'Eure (71 kms d'Argenteuil) </t>
  </si>
  <si>
    <t>Producteur Pisciculture à VILLETTE dans les Yvelines (53 kms d'Argenteuil)</t>
  </si>
  <si>
    <t>Producteur Les vergers d'HARDEVILLE dans le Val d'Oise (44 kms d'Argenteuil)</t>
  </si>
  <si>
    <t>Producteur Le pressoir d'Or en cours de conversion BIO à BOISEMONT dans l'Eure (71 kms d'Argenteuil)</t>
  </si>
  <si>
    <t>Bière artisanale : Producteur La P'tite sœur à SARTROUVILLE dans les Yvelines (6 kms d'Argenteuil)</t>
  </si>
  <si>
    <t>Bière artisanale : Producteur Hespebay à GROSLAY dans le Val d'Oise (10 kms d'Argenteuil)</t>
  </si>
  <si>
    <r>
      <rPr>
        <b/>
        <sz val="14"/>
        <color theme="1"/>
        <rFont val="Calibri"/>
        <family val="2"/>
        <scheme val="minor"/>
      </rPr>
      <t xml:space="preserve">Bière blonde vénitienne 75cl : </t>
    </r>
    <r>
      <rPr>
        <sz val="14"/>
        <color theme="1"/>
        <rFont val="Calibri"/>
        <family val="2"/>
        <scheme val="minor"/>
      </rPr>
      <t>blonde maltée, pale ale, floral, 6%</t>
    </r>
  </si>
  <si>
    <r>
      <t xml:space="preserve">Blettes par kilo </t>
    </r>
    <r>
      <rPr>
        <b/>
        <sz val="14"/>
        <color rgb="FFFF0000"/>
        <rFont val="Calibri"/>
        <family val="2"/>
        <scheme val="minor"/>
      </rPr>
      <t>- Non disponible en cette saison</t>
    </r>
  </si>
  <si>
    <r>
      <t xml:space="preserve">Betteraves rouge par bottes </t>
    </r>
    <r>
      <rPr>
        <b/>
        <sz val="14"/>
        <color rgb="FFFF0000"/>
        <rFont val="Calibri"/>
        <family val="2"/>
        <scheme val="minor"/>
      </rPr>
      <t>- Non disponible en cette saison</t>
    </r>
  </si>
  <si>
    <t xml:space="preserve">Fromage blanc lissé 500g mat.gr. 7% </t>
  </si>
  <si>
    <t>Fromage blanc campagne 500g mat.gr. 7%</t>
  </si>
  <si>
    <t xml:space="preserve">Faisselle moulée à la louche 500g mat.gr. 7% </t>
  </si>
  <si>
    <r>
      <t>Haricots vert par 500g</t>
    </r>
    <r>
      <rPr>
        <b/>
        <sz val="14"/>
        <color rgb="FFFF0000"/>
        <rFont val="Calibri"/>
        <family val="2"/>
        <scheme val="minor"/>
      </rPr>
      <t xml:space="preserve"> - Non disponible en cette saison</t>
    </r>
  </si>
  <si>
    <r>
      <t xml:space="preserve">Echalottes frais par bottes </t>
    </r>
    <r>
      <rPr>
        <b/>
        <sz val="14"/>
        <color rgb="FFFF0000"/>
        <rFont val="Calibri"/>
        <family val="2"/>
        <scheme val="minor"/>
      </rPr>
      <t>- Non disponible en cette saison</t>
    </r>
  </si>
  <si>
    <r>
      <t xml:space="preserve">Oignons rouges frais par botte </t>
    </r>
    <r>
      <rPr>
        <b/>
        <sz val="14"/>
        <color rgb="FFFF0000"/>
        <rFont val="Calibri"/>
        <family val="2"/>
        <scheme val="minor"/>
      </rPr>
      <t>- Non disponible en cette saison</t>
    </r>
  </si>
  <si>
    <r>
      <t xml:space="preserve">Rhubarbe par kilo </t>
    </r>
    <r>
      <rPr>
        <b/>
        <sz val="14"/>
        <color rgb="FFFF0000"/>
        <rFont val="Calibri"/>
        <family val="2"/>
        <scheme val="minor"/>
      </rPr>
      <t xml:space="preserve"> - Non disponible en cette saison</t>
    </r>
  </si>
  <si>
    <r>
      <rPr>
        <b/>
        <sz val="14"/>
        <color theme="1"/>
        <rFont val="Calibri"/>
        <family val="2"/>
        <scheme val="minor"/>
      </rPr>
      <t>Bière noire 33cl :</t>
    </r>
    <r>
      <rPr>
        <sz val="14"/>
        <color theme="1"/>
        <rFont val="Calibri"/>
        <family val="2"/>
        <scheme val="minor"/>
      </rPr>
      <t xml:space="preserve"> stout, goût de café torréfié, riche et ronde, 7%</t>
    </r>
  </si>
  <si>
    <t>Fruits cultivés dans les vergers d'Hardeville (44 kms d'Argenteuil)
Les mêmes pommes qui servent à réaliser le jus de pommes non filtré que nous vous proposons depuis longtemps …</t>
  </si>
  <si>
    <t>Confiture Fraise 350g</t>
  </si>
  <si>
    <t xml:space="preserve">Confiture Pomme &amp; Vanille 350g </t>
  </si>
  <si>
    <r>
      <t>Epinard par kilo</t>
    </r>
    <r>
      <rPr>
        <b/>
        <sz val="14"/>
        <color rgb="FFFF0000"/>
        <rFont val="Calibri"/>
        <family val="2"/>
        <scheme val="minor"/>
      </rPr>
      <t xml:space="preserve"> - Non disponible en cette saison</t>
    </r>
  </si>
  <si>
    <r>
      <t xml:space="preserve">Ail par 100g - soit 3-4 gousses d'ail (12 euros le kilo)  </t>
    </r>
    <r>
      <rPr>
        <b/>
        <sz val="14"/>
        <color rgb="FFFF0000"/>
        <rFont val="Calibri"/>
        <family val="2"/>
        <scheme val="minor"/>
      </rPr>
      <t>- Non disponible en cette saison</t>
    </r>
  </si>
  <si>
    <r>
      <t xml:space="preserve">Tomates ananas (jaune) par kilo </t>
    </r>
    <r>
      <rPr>
        <b/>
        <sz val="14"/>
        <color rgb="FFFF0000"/>
        <rFont val="Calibri"/>
        <family val="2"/>
        <scheme val="minor"/>
      </rPr>
      <t>- Non disponible en cette saison</t>
    </r>
  </si>
  <si>
    <r>
      <rPr>
        <b/>
        <sz val="14"/>
        <color theme="1"/>
        <rFont val="Calibri"/>
        <family val="2"/>
        <scheme val="minor"/>
      </rPr>
      <t xml:space="preserve">Propolis en morceaux 10g : </t>
    </r>
    <r>
      <rPr>
        <sz val="14"/>
        <color theme="1"/>
        <rFont val="Calibri"/>
        <family val="2"/>
        <scheme val="minor"/>
      </rPr>
      <t>à sucer</t>
    </r>
  </si>
  <si>
    <r>
      <t xml:space="preserve">SOUS RESERVE DU RESULTAT DE LA PECHE LA NUIT PRECEDENTE
Colis de poisson : </t>
    </r>
    <r>
      <rPr>
        <sz val="14"/>
        <color theme="1"/>
        <rFont val="Calibri"/>
        <family val="2"/>
        <scheme val="minor"/>
      </rPr>
      <t>équivaut à 3 repas pour 2 personnes, prêt à l'emploi, il permet au pécheur de proposer les poissons de saisons qui composent majoritairement sa pêche. Bref, vous l'aidez à vendre sa pêche ! Et le colis est donc d'un excellent rapport qualité prix pour vous !</t>
    </r>
  </si>
  <si>
    <t>Gelée royale française 10g</t>
  </si>
  <si>
    <t>Fleurs Laetitia</t>
  </si>
  <si>
    <r>
      <t>Patates douces par kilo</t>
    </r>
    <r>
      <rPr>
        <b/>
        <sz val="14"/>
        <color rgb="FFFF0000"/>
        <rFont val="Calibri"/>
        <family val="2"/>
        <scheme val="minor"/>
      </rPr>
      <t xml:space="preserve"> - Non disponible en cette saison</t>
    </r>
  </si>
  <si>
    <t>Les pains gourmands
Sébastien vous propose une sélection de pains gourmands qui alterne une semaine sur deux !</t>
  </si>
  <si>
    <t xml:space="preserve">Confiture Orange 350g </t>
  </si>
  <si>
    <r>
      <rPr>
        <b/>
        <sz val="14"/>
        <color theme="1"/>
        <rFont val="Calibri"/>
        <family val="2"/>
        <scheme val="minor"/>
      </rPr>
      <t xml:space="preserve">Cidre rosé 75 cl : </t>
    </r>
    <r>
      <rPr>
        <sz val="14"/>
        <color theme="1"/>
        <rFont val="Calibri"/>
        <family val="2"/>
        <scheme val="minor"/>
      </rPr>
      <t>cidre rosé naturel, idéal en apéritif ou en dessert</t>
    </r>
  </si>
  <si>
    <r>
      <t xml:space="preserve">Œufs de truite : </t>
    </r>
    <r>
      <rPr>
        <sz val="14"/>
        <color theme="1"/>
        <rFont val="Calibri"/>
        <family val="2"/>
        <scheme val="minor"/>
      </rPr>
      <t>verrine de 90g conservation plusieurs mois au frais</t>
    </r>
  </si>
  <si>
    <t xml:space="preserve">Prix calculé lors de la collecte </t>
  </si>
  <si>
    <r>
      <t xml:space="preserve">Mache par 250g (11,60 euros le Kg) </t>
    </r>
    <r>
      <rPr>
        <b/>
        <sz val="14"/>
        <color rgb="FFFF0000"/>
        <rFont val="Calibri"/>
        <family val="2"/>
        <scheme val="minor"/>
      </rPr>
      <t>- Non disponible en cette saison</t>
    </r>
  </si>
  <si>
    <t>Prix du kilo : 56 euros</t>
  </si>
  <si>
    <t>Prix du kilo : 74 euros</t>
  </si>
  <si>
    <r>
      <t xml:space="preserve">Navet par botte </t>
    </r>
    <r>
      <rPr>
        <b/>
        <sz val="14"/>
        <color rgb="FFFF0000"/>
        <rFont val="Calibri"/>
        <family val="2"/>
        <scheme val="minor"/>
      </rPr>
      <t xml:space="preserve"> - Non disponible en cette saison</t>
    </r>
  </si>
  <si>
    <r>
      <rPr>
        <b/>
        <sz val="14"/>
        <color theme="1"/>
        <rFont val="Calibri"/>
        <family val="2"/>
        <scheme val="minor"/>
      </rPr>
      <t>Jus de pommes 1L :</t>
    </r>
    <r>
      <rPr>
        <sz val="14"/>
        <color theme="1"/>
        <rFont val="Calibri"/>
        <family val="2"/>
        <scheme val="minor"/>
      </rPr>
      <t xml:space="preserve"> filtré</t>
    </r>
  </si>
  <si>
    <t>Biscuits salés en sachet : 24,16 euros par Kg</t>
  </si>
  <si>
    <t>Biscuits bleu de chèvre 120g</t>
  </si>
  <si>
    <t>Biscuits moutarde 120g</t>
  </si>
  <si>
    <t>Biscuits à la tomate 120g</t>
  </si>
  <si>
    <t xml:space="preserve">CAKES </t>
  </si>
  <si>
    <t>Cake Pavot/citron vert 6 parts</t>
  </si>
  <si>
    <t>Cake Pavot/citron vert 8 parts</t>
  </si>
  <si>
    <t>Cake marbré enrobage chocolat au lait 6 parts</t>
  </si>
  <si>
    <t>Cake marbré enrobage chocolat au lait 8 parts</t>
  </si>
  <si>
    <t>PETITS GATEAUX</t>
  </si>
  <si>
    <t>Mini tartelettes choco-caramel au beurre salé lot de 5</t>
  </si>
  <si>
    <t>PATISSERIES FRAICHES</t>
  </si>
  <si>
    <t>COOKIES</t>
  </si>
  <si>
    <t>Total patisserie en euros</t>
  </si>
  <si>
    <t>Madeleines lot de 5</t>
  </si>
  <si>
    <t>Canelés lot de 4</t>
  </si>
  <si>
    <t>Palets Bretons lot de 4</t>
  </si>
  <si>
    <t>LES PATISSERIES</t>
  </si>
  <si>
    <t>Cookie chocolat au lait</t>
  </si>
  <si>
    <t>Cookie chocolat noir</t>
  </si>
  <si>
    <t>Cookie tout chocolat</t>
  </si>
  <si>
    <t>Cookie chocolat au lait &amp; noisettes caramélisées</t>
  </si>
  <si>
    <t>Cookie chocolat noir &amp; noix</t>
  </si>
  <si>
    <t>Cookie noix de coco/cranberry</t>
  </si>
  <si>
    <t>Cookie banane caramélisée</t>
  </si>
  <si>
    <t>Cookie beurre de cacahuète</t>
  </si>
  <si>
    <t>Pour commander du poisson, cliquez ici</t>
  </si>
  <si>
    <t>Pour commander des condiments &amp; des épices, cliquez ici</t>
  </si>
  <si>
    <t>Pour commander de l'épicerie salée, cliquez ici</t>
  </si>
  <si>
    <t>Pour commander de l'epicerie sucrée, cliquez ici</t>
  </si>
  <si>
    <t>Confiture Clementine 350g</t>
  </si>
  <si>
    <r>
      <t xml:space="preserve">Fougasse aux olives la part : </t>
    </r>
    <r>
      <rPr>
        <sz val="14"/>
        <color theme="1"/>
        <rFont val="Calibri"/>
        <family val="2"/>
        <scheme val="minor"/>
      </rPr>
      <t>farines de blés anciens type 80, herbes de provence, olives noire &amp; verte, huile d'olive … à consommer rapidement (jeudi soir maxi)</t>
    </r>
  </si>
  <si>
    <r>
      <t xml:space="preserve">Echalottes par 500g  (4,20 euros le Kg) </t>
    </r>
    <r>
      <rPr>
        <b/>
        <sz val="14"/>
        <color rgb="FFFF0000"/>
        <rFont val="Calibri"/>
        <family val="2"/>
        <scheme val="minor"/>
      </rPr>
      <t>- Pas disponible en cette saison</t>
    </r>
  </si>
  <si>
    <t>LES EPICES</t>
  </si>
  <si>
    <t>Au trésor de Leila à Mortefontaine-en-thelles dans l'Oise (46 kms de Sartrouville)</t>
  </si>
  <si>
    <t>Les poivres BIO</t>
  </si>
  <si>
    <r>
      <t xml:space="preserve">Poivre noir de Madagascar </t>
    </r>
    <r>
      <rPr>
        <sz val="14"/>
        <color theme="1"/>
        <rFont val="Calibri"/>
        <family val="2"/>
        <scheme val="minor"/>
      </rPr>
      <t>environ 25g</t>
    </r>
  </si>
  <si>
    <r>
      <t xml:space="preserve">Poivre cinq baies </t>
    </r>
    <r>
      <rPr>
        <sz val="14"/>
        <color theme="1"/>
        <rFont val="Calibri"/>
        <family val="2"/>
        <scheme val="minor"/>
      </rPr>
      <t>envrion 20g</t>
    </r>
  </si>
  <si>
    <r>
      <t xml:space="preserve">Poivre noir de Kâmpôt </t>
    </r>
    <r>
      <rPr>
        <sz val="14"/>
        <color theme="1"/>
        <rFont val="Calibri"/>
        <family val="2"/>
        <scheme val="minor"/>
      </rPr>
      <t>environ 25g</t>
    </r>
  </si>
  <si>
    <r>
      <t xml:space="preserve">Poivre Timut </t>
    </r>
    <r>
      <rPr>
        <sz val="14"/>
        <color theme="1"/>
        <rFont val="Calibri"/>
        <family val="2"/>
        <scheme val="minor"/>
      </rPr>
      <t>environ 25g</t>
    </r>
  </si>
  <si>
    <r>
      <t>Poivre rouge de Kâmpöt</t>
    </r>
    <r>
      <rPr>
        <sz val="14"/>
        <color theme="1"/>
        <rFont val="Calibri"/>
        <family val="2"/>
        <scheme val="minor"/>
      </rPr>
      <t xml:space="preserve"> environ 20g</t>
    </r>
  </si>
  <si>
    <t>Les épices BIO</t>
  </si>
  <si>
    <r>
      <t xml:space="preserve">Curcuma de Madagascar </t>
    </r>
    <r>
      <rPr>
        <sz val="14"/>
        <color theme="1"/>
        <rFont val="Calibri"/>
        <family val="2"/>
        <scheme val="minor"/>
      </rPr>
      <t>environ 25g</t>
    </r>
  </si>
  <si>
    <r>
      <t xml:space="preserve">Cumin en poudre (origine Turquie) </t>
    </r>
    <r>
      <rPr>
        <sz val="14"/>
        <color theme="1"/>
        <rFont val="Calibri"/>
        <family val="2"/>
        <scheme val="minor"/>
      </rPr>
      <t>environ 25g</t>
    </r>
  </si>
  <si>
    <r>
      <t xml:space="preserve">Gingembre en poudre de Madagascar </t>
    </r>
    <r>
      <rPr>
        <sz val="14"/>
        <color theme="1"/>
        <rFont val="Calibri"/>
        <family val="2"/>
        <scheme val="minor"/>
      </rPr>
      <t>environ 25g</t>
    </r>
  </si>
  <si>
    <r>
      <t xml:space="preserve">Colombo </t>
    </r>
    <r>
      <rPr>
        <sz val="14"/>
        <color theme="1"/>
        <rFont val="Calibri"/>
        <family val="2"/>
        <scheme val="minor"/>
      </rPr>
      <t>environ 25g</t>
    </r>
  </si>
  <si>
    <r>
      <t xml:space="preserve">Curry </t>
    </r>
    <r>
      <rPr>
        <sz val="14"/>
        <color theme="1"/>
        <rFont val="Calibri"/>
        <family val="2"/>
        <scheme val="minor"/>
      </rPr>
      <t>environ 25g</t>
    </r>
  </si>
  <si>
    <t>Total condiments &amp; épices en euros</t>
  </si>
  <si>
    <t>LES CONDIMENTS &amp; EPICES</t>
  </si>
  <si>
    <t>Cake aux pommes et caramel 6 parts</t>
  </si>
  <si>
    <t>Cake aux pommes et caramel 8 parts</t>
  </si>
  <si>
    <r>
      <t xml:space="preserve">Potiron en morceau coupé entre 800g et 1 kg </t>
    </r>
    <r>
      <rPr>
        <sz val="14"/>
        <color rgb="FFFF0000"/>
        <rFont val="Calibri"/>
        <family val="2"/>
        <scheme val="minor"/>
      </rPr>
      <t>- Plus disponible en cette saison</t>
    </r>
  </si>
  <si>
    <r>
      <t xml:space="preserve">Filets de truite fumée : </t>
    </r>
    <r>
      <rPr>
        <sz val="14"/>
        <color theme="1"/>
        <rFont val="Calibri"/>
        <family val="2"/>
        <scheme val="minor"/>
      </rPr>
      <t xml:space="preserve">sachet de 3 fillets, </t>
    </r>
    <r>
      <rPr>
        <b/>
        <sz val="14"/>
        <color theme="1"/>
        <rFont val="Calibri"/>
        <family val="2"/>
        <scheme val="minor"/>
      </rPr>
      <t xml:space="preserve">environ 150g </t>
    </r>
  </si>
  <si>
    <r>
      <t>Tranches de saumon fumée 1er choix :</t>
    </r>
    <r>
      <rPr>
        <sz val="14"/>
        <color theme="1"/>
        <rFont val="Calibri"/>
        <family val="2"/>
        <scheme val="minor"/>
      </rPr>
      <t xml:space="preserve"> sachet de 2 tranches </t>
    </r>
    <r>
      <rPr>
        <b/>
        <sz val="14"/>
        <color theme="1"/>
        <rFont val="Calibri"/>
        <family val="2"/>
        <scheme val="minor"/>
      </rPr>
      <t>environ 100g</t>
    </r>
  </si>
  <si>
    <r>
      <t xml:space="preserve">Baies roses </t>
    </r>
    <r>
      <rPr>
        <sz val="14"/>
        <color theme="1"/>
        <rFont val="Calibri"/>
        <family val="2"/>
        <scheme val="minor"/>
      </rPr>
      <t>environ 20g</t>
    </r>
  </si>
  <si>
    <r>
      <t xml:space="preserve">Cumins en graines </t>
    </r>
    <r>
      <rPr>
        <sz val="14"/>
        <color theme="1"/>
        <rFont val="Calibri"/>
        <family val="2"/>
        <scheme val="minor"/>
      </rPr>
      <t>environ 25g</t>
    </r>
  </si>
  <si>
    <r>
      <t xml:space="preserve">Noix de muscade </t>
    </r>
    <r>
      <rPr>
        <sz val="14"/>
        <color theme="1"/>
        <rFont val="Calibri"/>
        <family val="2"/>
        <scheme val="minor"/>
      </rPr>
      <t>environ 25g</t>
    </r>
  </si>
  <si>
    <r>
      <t xml:space="preserve">Baies Genièvre </t>
    </r>
    <r>
      <rPr>
        <sz val="14"/>
        <color theme="1"/>
        <rFont val="Calibri"/>
        <family val="2"/>
        <scheme val="minor"/>
      </rPr>
      <t>environ 25g</t>
    </r>
  </si>
  <si>
    <t>LA VERDIMORNAISE, Patisseries gourmandes faites maison
présent tous les samedis au marché de la Colonie (Argenteuil)</t>
  </si>
  <si>
    <r>
      <t xml:space="preserve">Radis noir rond par botte - </t>
    </r>
    <r>
      <rPr>
        <b/>
        <sz val="14"/>
        <color rgb="FFFF0000"/>
        <rFont val="Calibri"/>
        <family val="2"/>
        <scheme val="minor"/>
      </rPr>
      <t>Pas disponible en cette saison</t>
    </r>
  </si>
  <si>
    <r>
      <rPr>
        <b/>
        <sz val="14"/>
        <color theme="1"/>
        <rFont val="Calibri"/>
        <family val="2"/>
        <scheme val="minor"/>
      </rPr>
      <t xml:space="preserve">Brume Kong 75cl : </t>
    </r>
    <r>
      <rPr>
        <sz val="14"/>
        <color theme="1"/>
        <rFont val="Calibri"/>
        <family val="2"/>
        <scheme val="minor"/>
      </rPr>
      <t>bière sombre de seigle aux saveurs caramélisées et torréfiées, 8%</t>
    </r>
  </si>
  <si>
    <r>
      <t>Choux fleur à l'unité</t>
    </r>
    <r>
      <rPr>
        <b/>
        <sz val="14"/>
        <color rgb="FFFF0000"/>
        <rFont val="Calibri"/>
        <family val="2"/>
        <scheme val="minor"/>
      </rPr>
      <t xml:space="preserve"> - plus disponible en cette saison</t>
    </r>
  </si>
  <si>
    <t>Fromages de chèvres Bio produits par le BOUC VERT à BUTRY SUR OISE dans le Val d'Oise (22 kms d'Argenteuil)</t>
  </si>
  <si>
    <r>
      <t xml:space="preserve">Fromage de chèvre frais 200g : </t>
    </r>
    <r>
      <rPr>
        <sz val="14"/>
        <color theme="1"/>
        <rFont val="Calibri"/>
        <family val="2"/>
        <scheme val="minor"/>
      </rPr>
      <t>Bio</t>
    </r>
  </si>
  <si>
    <r>
      <rPr>
        <b/>
        <sz val="14"/>
        <color theme="1"/>
        <rFont val="Calibri"/>
        <family val="2"/>
        <scheme val="minor"/>
      </rPr>
      <t xml:space="preserve">Bière rousse 33cl : </t>
    </r>
    <r>
      <rPr>
        <sz val="14"/>
        <color theme="1"/>
        <rFont val="Calibri"/>
        <family val="2"/>
        <scheme val="minor"/>
      </rPr>
      <t>irlandaise, peu d'amertume, goût caramel, 6%</t>
    </r>
  </si>
  <si>
    <t>Dont part reversée par les producteurs au financement du projet du Café-Rencontre</t>
  </si>
  <si>
    <r>
      <t xml:space="preserve">Fromage de chèvre demi-sec 200g : </t>
    </r>
    <r>
      <rPr>
        <sz val="14"/>
        <color theme="1"/>
        <rFont val="Calibri"/>
        <family val="2"/>
        <scheme val="minor"/>
      </rPr>
      <t xml:space="preserve">Bio </t>
    </r>
  </si>
  <si>
    <r>
      <t xml:space="preserve">Fromage de chèvre frais cendré 200g : </t>
    </r>
    <r>
      <rPr>
        <sz val="14"/>
        <color theme="1"/>
        <rFont val="Calibri"/>
        <family val="2"/>
        <scheme val="minor"/>
      </rPr>
      <t>Bio</t>
    </r>
  </si>
  <si>
    <r>
      <t xml:space="preserve">Fromage de chèvre frais aux fines herbes 200g : </t>
    </r>
    <r>
      <rPr>
        <sz val="14"/>
        <color theme="1"/>
        <rFont val="Calibri"/>
        <family val="2"/>
        <scheme val="minor"/>
      </rPr>
      <t>Bio</t>
    </r>
  </si>
  <si>
    <t>Cette semaine</t>
  </si>
  <si>
    <r>
      <rPr>
        <b/>
        <sz val="14"/>
        <color theme="1"/>
        <rFont val="Calibri"/>
        <family val="2"/>
        <scheme val="minor"/>
      </rPr>
      <t>Bière rousse 75cl :</t>
    </r>
    <r>
      <rPr>
        <sz val="14"/>
        <color theme="1"/>
        <rFont val="Calibri"/>
        <family val="2"/>
        <scheme val="minor"/>
      </rPr>
      <t xml:space="preserve"> irlandaise, peu d'amertume, goût caramel, 6%</t>
    </r>
  </si>
  <si>
    <t>Brownie 6/8 parts</t>
  </si>
  <si>
    <t>VIENNOISERIES  &amp; PÂTE Á TARTINER</t>
  </si>
  <si>
    <t>Brioche feuilletée au beurre AOP Charente-Poitou Lescure (envion 450g)</t>
  </si>
  <si>
    <t>Pâte à tartiner noisettes, pot de 220g (70% de noisettes, 20% de chocolat au lait, fleur de sel, huile de pépin de raisin)
Consigne de 50 cts</t>
  </si>
  <si>
    <t>Tartelette aux fraises et pistache (pâte sucrée, crème de pistache, confit de fraises et fraises fraîches</t>
  </si>
  <si>
    <t>Tarte aux fraises et pistache 4P (pâte sucrée, crème de pistache, confit de fraises et fraises fraîches</t>
  </si>
  <si>
    <t>Tarte aux fraises et pistache 6P (pâte sucrée, crème de pistache, confit de fraises et fraises fraîches</t>
  </si>
  <si>
    <t>Tarte aux fraises et pistache 8P (pâte sucrée, crème de pistache, confit de fraises et fraises fraîches</t>
  </si>
  <si>
    <t xml:space="preserve">Tartelette aux fraises-passion sur sablé breton (sablé breton, crémeux passion, fraises fraîches) </t>
  </si>
  <si>
    <t xml:space="preserve">Tarte aux fraises-passion 4P sur sablé breton (sablé breton, crémeux passion, fraises fraîches) </t>
  </si>
  <si>
    <t xml:space="preserve">Tarte aux fraises-passion 6P sur sablé breton (sablé breton, crémeux passion, fraises fraîches) </t>
  </si>
  <si>
    <t xml:space="preserve">Tarte aux fraises-passion 8P sur sablé breton (sablé breton, crémeux passion, fraises fraîches) </t>
  </si>
  <si>
    <t>Tartelette pistache-fleur d'oranger (pâte sucrée, ganache pistache, cœur praliné pistache, ganache montée à la fleur d'oranger, éclats de pistache)</t>
  </si>
  <si>
    <t>Tarte pistache-fleur d'oranger 4P (pâte sucrée, ganache pistache, cœur praliné pistache, ganache montée à la fleur d'oranger, éclats de pistache)</t>
  </si>
  <si>
    <t>Tartelette citron (pâte sucrée, crémeux citron, meringue italienne)</t>
  </si>
  <si>
    <t>Tarte citron 4p (pâte sucrée, crémeux citron, meringue italienne)</t>
  </si>
  <si>
    <t>Tartelette framboise/passion (pâte sucrée, crémeux passion, framboises fraîches)</t>
  </si>
  <si>
    <t>Tarte framboise/passion 4P (pâte sucrée, crémeux passion, framboises fraîches)</t>
  </si>
  <si>
    <t>Tartelette framboise/mascarpone (pâte sucrée, crème de noisette, chantilly mascarpone framboise, framboises fraîches)</t>
  </si>
  <si>
    <t>Tarte framboise/mascarpone 4P (pâte sucrée, crème de noisette, chantilly mascarpone framboise, framboises fraîches)</t>
  </si>
  <si>
    <t>Tartelette chocolat/caramel au beurre salé et ganache montée chocolat noir</t>
  </si>
  <si>
    <t>Tartelette Tatin (pâte sucrée, crème de noisttes et amandes, dés de pommes caramélisés, ganache montée vanille)</t>
  </si>
  <si>
    <t>Tarte Tatin 4p (pâte sucrée, crème de noisttes et amandes, dés de pommes caramélisés, ganache montée vanille)</t>
  </si>
  <si>
    <t>Dôme Royal au chocolat (biscuit dacquoise noisette, croustillant streusel praliné maison et mousse chocolat noir 70%)</t>
  </si>
  <si>
    <t>Royal au chocolat 4P (biscuit dacquoise noisette, croustillant streusel praliné maison, mousse chocolat noir 70%, glaçage miroir)</t>
  </si>
  <si>
    <t>Flan pâtissier vanille 1p (pâte brisée, crème pâtissière vanille &amp; crème fraîche)</t>
  </si>
  <si>
    <t>Flan pâtissier vanille 4p  (pâte brisée, crème pâtissière vanille &amp; crème fraîche)</t>
  </si>
  <si>
    <t>Paris-Brest (pâte à chou, craquelin, praliné à l'ancienne, crème au praliné et éclats de noisettes)</t>
  </si>
  <si>
    <t>Eclair chocolat (pâte à chou, craquelin, crème Namélaka chocolat noir 64%)</t>
  </si>
  <si>
    <t>Eclair café (pâte à chou, craquelin, crème Namélaka café)</t>
  </si>
  <si>
    <t>Religieuse chocolat (pâte à chou, craquelin, crème Namélaka chocolat noir 64%)</t>
  </si>
  <si>
    <t>Religieuse café (pâte à chou, craquelin, crème Namélaka café)</t>
  </si>
  <si>
    <t xml:space="preserve">LE GATEAU DU MOMENT </t>
  </si>
  <si>
    <t>Fraisier 4/6 parts (biscuit cuillère, confit de fraises, morceaux de fraises, ganache montée vanille)</t>
  </si>
  <si>
    <t>Fraisier 6/8 parts (biscuit cuillère, confit de fraises, morceaux de fraises, ganache montée vanille)</t>
  </si>
  <si>
    <t>Fraisier 8/10 parts (biscuit cuillère, confit de fraises, morceaux de fraises, ganache montée vanille)</t>
  </si>
  <si>
    <t>Individuel (biscuit cuillère, confit de fraises, morceaux de fraises, ganache montée vanille)</t>
  </si>
  <si>
    <r>
      <t xml:space="preserve">Moutarde saveur d'automne 100g </t>
    </r>
    <r>
      <rPr>
        <sz val="14"/>
        <color theme="1"/>
        <rFont val="Calibri"/>
        <family val="2"/>
        <scheme val="minor"/>
      </rPr>
      <t>- au noix</t>
    </r>
  </si>
  <si>
    <r>
      <t xml:space="preserve">Curry Madras </t>
    </r>
    <r>
      <rPr>
        <sz val="14"/>
        <color theme="1"/>
        <rFont val="Calibri"/>
        <family val="2"/>
        <scheme val="minor"/>
      </rPr>
      <t>environ 25g</t>
    </r>
  </si>
  <si>
    <r>
      <t xml:space="preserve">Zaatar </t>
    </r>
    <r>
      <rPr>
        <sz val="14"/>
        <color theme="1"/>
        <rFont val="Calibri"/>
        <family val="2"/>
        <scheme val="minor"/>
      </rPr>
      <t>environ 40g (mélange d'épices surnommé le "thym d'Alep")</t>
    </r>
  </si>
  <si>
    <r>
      <rPr>
        <b/>
        <sz val="14"/>
        <color theme="1"/>
        <rFont val="Calibri"/>
        <family val="2"/>
        <scheme val="minor"/>
      </rPr>
      <t xml:space="preserve">Cannelle en poudre </t>
    </r>
    <r>
      <rPr>
        <sz val="14"/>
        <color theme="1"/>
        <rFont val="Calibri"/>
        <family val="2"/>
        <scheme val="minor"/>
      </rPr>
      <t>environ 25g</t>
    </r>
  </si>
  <si>
    <r>
      <t xml:space="preserve">Tandoori </t>
    </r>
    <r>
      <rPr>
        <sz val="14"/>
        <color theme="1"/>
        <rFont val="Calibri"/>
        <family val="2"/>
        <scheme val="minor"/>
      </rPr>
      <t>environ 25g</t>
    </r>
  </si>
  <si>
    <t>Champignons de la champignonnière de La Marianne à Mery-Sur-Oise (20 kms d'Argenteuil)</t>
  </si>
  <si>
    <t>Champignons de paris par 500g</t>
  </si>
  <si>
    <t>Pleurote gris par 250g</t>
  </si>
  <si>
    <t>Pleurote rose par 250g</t>
  </si>
  <si>
    <t>Shiitaké ou Lentins de chêne par 250g</t>
  </si>
  <si>
    <t>Producteur Ferme de Coquerel à Saint-Aubin dans l'Aisne (123 kms d'Argenteuil)</t>
  </si>
  <si>
    <t>Légumes cultivés par la Ferme du Mont de Cuy (110 kms d'Argenteuil)
Une ferme familiale reprise depuis quelques années par un frère et une sœur pour proposer des légumes en maraichage non traités et cueillies à maturité</t>
  </si>
  <si>
    <r>
      <t>Epinard par 500g</t>
    </r>
    <r>
      <rPr>
        <sz val="14"/>
        <color theme="1"/>
        <rFont val="Calibri"/>
        <family val="2"/>
        <scheme val="minor"/>
      </rPr>
      <t xml:space="preserve"> (7,20 euros le Kg)</t>
    </r>
  </si>
  <si>
    <t>COMMANDE</t>
  </si>
  <si>
    <t>Votre contribution au coût de la livraison en vélo-cargo</t>
  </si>
  <si>
    <r>
      <t xml:space="preserve">VOUS POUVEZ COMMANDER JUSQU'AU LUNDI SOIR POUR UNE COLLECTE DIRECTEMENT AU MARCHE DE LA COLONIE EN MODE "DRIVE" LE MERCREDI </t>
    </r>
    <r>
      <rPr>
        <b/>
        <sz val="12"/>
        <color rgb="FFFF0000"/>
        <rFont val="Calibri"/>
        <family val="2"/>
        <scheme val="minor"/>
      </rPr>
      <t>DE 17H A 20H</t>
    </r>
    <r>
      <rPr>
        <b/>
        <sz val="12"/>
        <color theme="1"/>
        <rFont val="Calibri"/>
        <family val="2"/>
        <scheme val="minor"/>
      </rPr>
      <t xml:space="preserve">, OU POUR UNE LIVRAISON LE MERCREDI APRES-MIDI EN FONCTION DES CRENEAUX DE LIVRAISONS DISPONIBLES
POUR COMMANDER, VOUS POUVEZ AU CHOIX
CONTACTER GERALDINE AU 06.11.21.20.96
OU REMPLIR CE BON DE COMMANDE CI-DESSOUS ET L'ENVOYER PAR MAIL A labrouettetoquee@gmail.com
PAIEMENT PAR CB OU CHEQUE LORS DE LA COLLECTE OU DE LA LIVRAISON
</t>
    </r>
  </si>
  <si>
    <r>
      <rPr>
        <b/>
        <sz val="14"/>
        <color theme="1"/>
        <rFont val="Calibri"/>
        <family val="2"/>
        <scheme val="minor"/>
      </rPr>
      <t xml:space="preserve">Bière ambrée gingembre 33cl : </t>
    </r>
    <r>
      <rPr>
        <sz val="14"/>
        <color theme="1"/>
        <rFont val="Calibri"/>
        <family val="2"/>
        <scheme val="minor"/>
      </rPr>
      <t>fruitée et épicée, 4,5%</t>
    </r>
  </si>
  <si>
    <r>
      <t>Oignons jaunes par kilo -</t>
    </r>
    <r>
      <rPr>
        <b/>
        <sz val="14"/>
        <color rgb="FFFF0000"/>
        <rFont val="Calibri"/>
        <family val="2"/>
        <scheme val="minor"/>
      </rPr>
      <t xml:space="preserve"> Plus disponible en cette saison</t>
    </r>
  </si>
  <si>
    <t>BON DE LIVRAISON
 DU DRIVE DU CAFE-RENCONTRE</t>
  </si>
  <si>
    <r>
      <t xml:space="preserve">Poireaux par kilo </t>
    </r>
    <r>
      <rPr>
        <b/>
        <sz val="14"/>
        <color rgb="FFFF0000"/>
        <rFont val="Calibri"/>
        <family val="2"/>
        <scheme val="minor"/>
      </rPr>
      <t>- Non disponible en cette saison</t>
    </r>
  </si>
  <si>
    <r>
      <t xml:space="preserve">Piment HEGOA Basque </t>
    </r>
    <r>
      <rPr>
        <sz val="14"/>
        <color theme="1"/>
        <rFont val="Calibri"/>
        <family val="2"/>
        <scheme val="minor"/>
      </rPr>
      <t>100ml Force 3 sur 12</t>
    </r>
  </si>
  <si>
    <r>
      <t xml:space="preserve">Piment ZEPHYR Fumée </t>
    </r>
    <r>
      <rPr>
        <sz val="14"/>
        <color theme="1"/>
        <rFont val="Calibri"/>
        <family val="2"/>
        <scheme val="minor"/>
      </rPr>
      <t>100ml Force 4 sur 12</t>
    </r>
  </si>
  <si>
    <r>
      <t xml:space="preserve">Piment SIROCCO Fumée </t>
    </r>
    <r>
      <rPr>
        <sz val="14"/>
        <color theme="1"/>
        <rFont val="Calibri"/>
        <family val="2"/>
        <scheme val="minor"/>
      </rPr>
      <t>100ml Force 7 sur 12</t>
    </r>
  </si>
  <si>
    <r>
      <t xml:space="preserve">Piment TONNERRE pur cru Habanero jaune </t>
    </r>
    <r>
      <rPr>
        <sz val="14"/>
        <color theme="1"/>
        <rFont val="Calibri"/>
        <family val="2"/>
        <scheme val="minor"/>
      </rPr>
      <t>100ml Force 8 sur 12</t>
    </r>
  </si>
  <si>
    <r>
      <t xml:space="preserve">Piment FOUDRE pur cru Habanero </t>
    </r>
    <r>
      <rPr>
        <sz val="14"/>
        <color theme="1"/>
        <rFont val="Calibri"/>
        <family val="2"/>
        <scheme val="minor"/>
      </rPr>
      <t>100ml Force 9 sur 12</t>
    </r>
  </si>
  <si>
    <t>Producteur Maison Martin à VIROFLAY dans les Yvelines (23 kms d'argenteuil)</t>
  </si>
  <si>
    <t>Confiture Citron jaune 350g</t>
  </si>
  <si>
    <t xml:space="preserve">Confiture Quetsche 350g </t>
  </si>
  <si>
    <r>
      <rPr>
        <b/>
        <sz val="14"/>
        <color theme="1"/>
        <rFont val="Calibri"/>
        <family val="2"/>
        <scheme val="minor"/>
      </rPr>
      <t xml:space="preserve">Tatouine Blues 33cl : </t>
    </r>
    <r>
      <rPr>
        <sz val="14"/>
        <color theme="1"/>
        <rFont val="Calibri"/>
        <family val="2"/>
        <scheme val="minor"/>
      </rPr>
      <t>Pale ale acidulée, fraîche et fruitée 5%</t>
    </r>
  </si>
  <si>
    <r>
      <t>Pois à écosser par 500g</t>
    </r>
    <r>
      <rPr>
        <sz val="14"/>
        <color theme="1"/>
        <rFont val="Calibri"/>
        <family val="2"/>
        <scheme val="minor"/>
      </rPr>
      <t xml:space="preserve"> (9,80 euros le Kg)</t>
    </r>
  </si>
  <si>
    <t>Pommes de terres nouvelles par Kg</t>
  </si>
  <si>
    <r>
      <rPr>
        <b/>
        <sz val="14"/>
        <color theme="1"/>
        <rFont val="Calibri"/>
        <family val="2"/>
        <scheme val="minor"/>
      </rPr>
      <t>Jus de pommes 1L :</t>
    </r>
    <r>
      <rPr>
        <sz val="14"/>
        <color theme="1"/>
        <rFont val="Calibri"/>
        <family val="2"/>
        <scheme val="minor"/>
      </rPr>
      <t xml:space="preserve"> jus de pommes non filtré avec dépôt</t>
    </r>
  </si>
  <si>
    <r>
      <t>Fraise par barquette de 330g</t>
    </r>
    <r>
      <rPr>
        <sz val="14"/>
        <color theme="1"/>
        <rFont val="Calibri"/>
        <family val="2"/>
        <scheme val="minor"/>
      </rPr>
      <t xml:space="preserve"> (14,55 euros le Kg)</t>
    </r>
  </si>
  <si>
    <t>Tomates ancienne par Kg</t>
  </si>
  <si>
    <t>Tomates rondes par Kg</t>
  </si>
  <si>
    <t>Bière artisanale : Producteur Hake Brew à Cergy dans le Val d'Oise (22 kms d'Argenteuil)</t>
  </si>
  <si>
    <r>
      <t xml:space="preserve">Ail frais par bottes - </t>
    </r>
    <r>
      <rPr>
        <b/>
        <sz val="14"/>
        <color rgb="FFFF0000"/>
        <rFont val="Calibri"/>
        <family val="2"/>
        <scheme val="minor"/>
      </rPr>
      <t>Non disponible en cette saison</t>
    </r>
  </si>
  <si>
    <t>Carottes par bottes</t>
  </si>
  <si>
    <r>
      <t xml:space="preserve">Oignons blanc frais par botte - </t>
    </r>
    <r>
      <rPr>
        <b/>
        <sz val="14"/>
        <color rgb="FFFF0000"/>
        <rFont val="Calibri"/>
        <family val="2"/>
        <scheme val="minor"/>
      </rPr>
      <t>Non disponible en cette saison</t>
    </r>
  </si>
  <si>
    <t xml:space="preserve">Pommes de terres par kilo </t>
  </si>
  <si>
    <r>
      <t xml:space="preserve">Radis par botte </t>
    </r>
    <r>
      <rPr>
        <b/>
        <sz val="14"/>
        <color rgb="FFFF0000"/>
        <rFont val="Calibri"/>
        <family val="2"/>
        <scheme val="minor"/>
      </rPr>
      <t>- Non disponible en cette saison</t>
    </r>
  </si>
  <si>
    <t>Confiture Abricot 350g</t>
  </si>
  <si>
    <t>Confiture Groseille 350g</t>
  </si>
  <si>
    <r>
      <t xml:space="preserve">"Faux Pain de Mie" : </t>
    </r>
    <r>
      <rPr>
        <sz val="14"/>
        <color theme="1"/>
        <rFont val="Calibri"/>
        <family val="2"/>
        <scheme val="minor"/>
      </rPr>
      <t>environ 500g avec farine de blés anciens type 65, sucre coco et huile d'olive</t>
    </r>
  </si>
  <si>
    <r>
      <t xml:space="preserve">"Pain Cacao" : </t>
    </r>
    <r>
      <rPr>
        <sz val="14"/>
        <color theme="1"/>
        <rFont val="Calibri"/>
        <family val="2"/>
        <scheme val="minor"/>
      </rPr>
      <t>environ 500g avec</t>
    </r>
    <r>
      <rPr>
        <b/>
        <sz val="14"/>
        <color theme="1"/>
        <rFont val="Calibri"/>
        <family val="2"/>
        <scheme val="minor"/>
      </rPr>
      <t xml:space="preserve"> </t>
    </r>
    <r>
      <rPr>
        <sz val="14"/>
        <color theme="1"/>
        <rFont val="Calibri"/>
        <family val="2"/>
        <scheme val="minor"/>
      </rPr>
      <t>farine de blés anciens type 80, poudre et éclat de cacao, écorce d'orange confite,  sucre coco et huile d'olive</t>
    </r>
  </si>
  <si>
    <r>
      <t xml:space="preserve">Pain Bis environ 500g : </t>
    </r>
    <r>
      <rPr>
        <sz val="14"/>
        <color theme="1"/>
        <rFont val="Calibri"/>
        <family val="2"/>
        <scheme val="minor"/>
      </rPr>
      <t>farines de blés anciens type 80</t>
    </r>
  </si>
  <si>
    <r>
      <t xml:space="preserve">Meteil environ 500g : </t>
    </r>
    <r>
      <rPr>
        <sz val="14"/>
        <color theme="1"/>
        <rFont val="Calibri"/>
        <family val="2"/>
        <scheme val="minor"/>
      </rPr>
      <t>50% de farines de blés anciens type 80 et 50% de farine de seigle</t>
    </r>
  </si>
  <si>
    <r>
      <t xml:space="preserve">Petit Epeautre environ 500g : </t>
    </r>
    <r>
      <rPr>
        <sz val="14"/>
        <color rgb="FF222222"/>
        <rFont val="Calibri"/>
        <family val="2"/>
        <scheme val="minor"/>
      </rPr>
      <t>farine de petit épeautre type 110 (idéal aux intolerants au gluten)</t>
    </r>
  </si>
  <si>
    <r>
      <t xml:space="preserve">"Le Noisette" : </t>
    </r>
    <r>
      <rPr>
        <sz val="14"/>
        <color theme="1"/>
        <rFont val="Calibri"/>
        <family val="2"/>
        <scheme val="minor"/>
      </rPr>
      <t>Bis gourmand aux NOISETTES environ 500g</t>
    </r>
    <r>
      <rPr>
        <b/>
        <sz val="14"/>
        <color theme="1"/>
        <rFont val="Calibri"/>
        <family val="2"/>
        <scheme val="minor"/>
      </rPr>
      <t xml:space="preserve"> </t>
    </r>
    <r>
      <rPr>
        <sz val="14"/>
        <color theme="1"/>
        <rFont val="Calibri"/>
        <family val="2"/>
        <scheme val="minor"/>
      </rPr>
      <t>avec</t>
    </r>
    <r>
      <rPr>
        <b/>
        <sz val="14"/>
        <color theme="1"/>
        <rFont val="Calibri"/>
        <family val="2"/>
        <scheme val="minor"/>
      </rPr>
      <t xml:space="preserve"> </t>
    </r>
    <r>
      <rPr>
        <sz val="14"/>
        <color theme="1"/>
        <rFont val="Calibri"/>
        <family val="2"/>
        <scheme val="minor"/>
      </rPr>
      <t>farines de blés anciens type 80 et noisettes</t>
    </r>
  </si>
  <si>
    <r>
      <t xml:space="preserve">Piment MISTRAL </t>
    </r>
    <r>
      <rPr>
        <sz val="14"/>
        <color theme="1"/>
        <rFont val="Calibri"/>
        <family val="2"/>
        <scheme val="minor"/>
      </rPr>
      <t>100ml Force 4 sur 12</t>
    </r>
  </si>
  <si>
    <r>
      <t xml:space="preserve">Piment EAST IPA </t>
    </r>
    <r>
      <rPr>
        <sz val="14"/>
        <color theme="1"/>
        <rFont val="Calibri"/>
        <family val="2"/>
        <scheme val="minor"/>
      </rPr>
      <t>100ml Force 5 sur 12</t>
    </r>
  </si>
  <si>
    <r>
      <t xml:space="preserve">Piment WEAST IPA </t>
    </r>
    <r>
      <rPr>
        <sz val="14"/>
        <color theme="1"/>
        <rFont val="Calibri"/>
        <family val="2"/>
        <scheme val="minor"/>
      </rPr>
      <t>100ml Force 9 sur 12</t>
    </r>
  </si>
  <si>
    <t>Moutarde à l'ancienne 200g</t>
  </si>
  <si>
    <r>
      <t xml:space="preserve">Moutarde ail &amp; persil 200g </t>
    </r>
    <r>
      <rPr>
        <sz val="14"/>
        <color theme="1"/>
        <rFont val="Calibri"/>
        <family val="2"/>
        <scheme val="minor"/>
      </rPr>
      <t>- douce</t>
    </r>
  </si>
  <si>
    <t>Moutarde piment ail 200g</t>
  </si>
  <si>
    <t>Lentilles roses 450g</t>
  </si>
  <si>
    <t>Lentilles vertes 450g</t>
  </si>
  <si>
    <t>Pois chiche 450g</t>
  </si>
  <si>
    <t>Quinoa 360g</t>
  </si>
  <si>
    <r>
      <t>"Pain à l'ail"</t>
    </r>
    <r>
      <rPr>
        <sz val="14"/>
        <color theme="1"/>
        <rFont val="Calibri"/>
        <family val="2"/>
        <scheme val="minor"/>
      </rPr>
      <t xml:space="preserve"> </t>
    </r>
    <r>
      <rPr>
        <b/>
        <sz val="14"/>
        <color theme="1"/>
        <rFont val="Calibri"/>
        <family val="2"/>
        <scheme val="minor"/>
      </rPr>
      <t>environ 500g</t>
    </r>
    <r>
      <rPr>
        <sz val="14"/>
        <color theme="1"/>
        <rFont val="Calibri"/>
        <family val="2"/>
        <scheme val="minor"/>
      </rPr>
      <t xml:space="preserve"> avec 80% de farines de blés anciens type 80 et 20% de farine de seigle, et gousse d'ail</t>
    </r>
  </si>
  <si>
    <r>
      <t xml:space="preserve">Sarrasin graines de tournesol environ 500g : </t>
    </r>
    <r>
      <rPr>
        <sz val="14"/>
        <color theme="1"/>
        <rFont val="Calibri"/>
        <family val="2"/>
        <scheme val="minor"/>
      </rPr>
      <t>90 %</t>
    </r>
    <r>
      <rPr>
        <b/>
        <sz val="14"/>
        <color theme="1"/>
        <rFont val="Calibri"/>
        <family val="2"/>
        <scheme val="minor"/>
      </rPr>
      <t xml:space="preserve"> </t>
    </r>
    <r>
      <rPr>
        <sz val="14"/>
        <color theme="1"/>
        <rFont val="Calibri"/>
        <family val="2"/>
        <scheme val="minor"/>
      </rPr>
      <t>farine de sarrasin, 10 % farine de blé et graines de tournesol (idéal aux intolerants au gluten)</t>
    </r>
  </si>
  <si>
    <r>
      <t>" Brichoute"</t>
    </r>
    <r>
      <rPr>
        <sz val="14"/>
        <color theme="1"/>
        <rFont val="Calibri"/>
        <family val="2"/>
        <scheme val="minor"/>
      </rPr>
      <t xml:space="preserve"> : pain environ 500g avec 50% farine blés anciens, 30% farine sarrasin, 20% farine chataîgne et raisons secs</t>
    </r>
  </si>
  <si>
    <r>
      <t xml:space="preserve">"Le Figues" : </t>
    </r>
    <r>
      <rPr>
        <sz val="14"/>
        <color theme="1"/>
        <rFont val="Calibri"/>
        <family val="2"/>
        <scheme val="minor"/>
      </rPr>
      <t>Meteil gourmand aux FIGUES environ 500g avec</t>
    </r>
    <r>
      <rPr>
        <b/>
        <sz val="14"/>
        <color theme="1"/>
        <rFont val="Calibri"/>
        <family val="2"/>
        <scheme val="minor"/>
      </rPr>
      <t xml:space="preserve"> </t>
    </r>
    <r>
      <rPr>
        <sz val="14"/>
        <color theme="1"/>
        <rFont val="Calibri"/>
        <family val="2"/>
        <scheme val="minor"/>
      </rPr>
      <t>50% de farines de blés anciens type 80 et 50% de farine de seigle, et figues</t>
    </r>
  </si>
  <si>
    <r>
      <t xml:space="preserve">"Le Noix" : </t>
    </r>
    <r>
      <rPr>
        <sz val="14"/>
        <color theme="1"/>
        <rFont val="Calibri"/>
        <family val="2"/>
        <scheme val="minor"/>
      </rPr>
      <t>Seigle aux noix environ 500g avec</t>
    </r>
    <r>
      <rPr>
        <b/>
        <sz val="14"/>
        <color theme="1"/>
        <rFont val="Calibri"/>
        <family val="2"/>
        <scheme val="minor"/>
      </rPr>
      <t xml:space="preserve"> </t>
    </r>
    <r>
      <rPr>
        <sz val="14"/>
        <color theme="1"/>
        <rFont val="Calibri"/>
        <family val="2"/>
        <scheme val="minor"/>
      </rPr>
      <t xml:space="preserve">farine de seigle integrale et noix </t>
    </r>
  </si>
  <si>
    <r>
      <t xml:space="preserve">"Le Noix &amp; Raisins" : </t>
    </r>
    <r>
      <rPr>
        <sz val="14"/>
        <color theme="1"/>
        <rFont val="Calibri"/>
        <family val="2"/>
        <scheme val="minor"/>
      </rPr>
      <t>Bis gourmand aux NOIX &amp; RAISINS environ 500g avec farines de blés anciens type 80 et noix &amp; raisins secs</t>
    </r>
  </si>
  <si>
    <r>
      <t>"Le Rustigraines" :</t>
    </r>
    <r>
      <rPr>
        <sz val="14"/>
        <color theme="1"/>
        <rFont val="Calibri"/>
        <family val="2"/>
        <scheme val="minor"/>
      </rPr>
      <t xml:space="preserve"> pain environ 500g avec 80 % de farines de blés anciens type 80 et 20 % de farine de seigle, et aux cinq graines</t>
    </r>
  </si>
  <si>
    <r>
      <t xml:space="preserve">Chips artisanale finement salé en 150g : </t>
    </r>
    <r>
      <rPr>
        <sz val="14"/>
        <color theme="1"/>
        <rFont val="Calibri"/>
        <family val="2"/>
        <scheme val="minor"/>
      </rPr>
      <t>ingrédients des Hauts-de-France, cuite au chaudron</t>
    </r>
  </si>
  <si>
    <t>JE PENSE AUX FLEURS
Atelier floral argenteuillais basé rue Louis Blanc, présent sur le marché de la Colonie chaque samedi, vous propose d’ajouter dans votre caddie à courses une botte de fleurs de saison, un bouquet qui change, ou tout autre exclusivité du moment ! Plus de choix sur le site www.jepenseauxfleurs.com</t>
  </si>
  <si>
    <r>
      <rPr>
        <b/>
        <sz val="14"/>
        <color theme="1"/>
        <rFont val="Calibri"/>
        <family val="2"/>
        <scheme val="minor"/>
      </rPr>
      <t>Botte du producteur simple</t>
    </r>
    <r>
      <rPr>
        <sz val="14"/>
        <color theme="1"/>
        <rFont val="Calibri"/>
        <family val="2"/>
        <scheme val="minor"/>
      </rPr>
      <t xml:space="preserve">
Une botte mono-fleurs, emblématiques de la saison :  scabieuses, dahlias, asters, roses, de quoi sera composée votre botte ?</t>
    </r>
  </si>
  <si>
    <r>
      <rPr>
        <b/>
        <sz val="14"/>
        <color theme="1"/>
        <rFont val="Calibri"/>
        <family val="2"/>
        <scheme val="minor"/>
      </rPr>
      <t>Botte de 10 Roses d'Ile-de-France</t>
    </r>
    <r>
      <rPr>
        <sz val="14"/>
        <color theme="1"/>
        <rFont val="Calibri"/>
        <family val="2"/>
        <scheme val="minor"/>
      </rPr>
      <t xml:space="preserve">
Autour de Paris existent quelques merveilleux rosiéristes qui nous enchantent par leur production généreuse et variée...
Karine, Xavier, Alexandre...ce sont à eux que nous nous adressons pour vous proposer une botte surprise de 10 belles roses locales ! 
Seront-elles bicolores, rose, rouge, violettes, oranges, blanches, branchues, bicolores, parfumées ? Cela fait partie de la surprise !</t>
    </r>
  </si>
  <si>
    <r>
      <t xml:space="preserve">Bouquet du marché
</t>
    </r>
    <r>
      <rPr>
        <sz val="14"/>
        <color theme="1"/>
        <rFont val="Calibri"/>
        <family val="2"/>
        <scheme val="minor"/>
      </rPr>
      <t>Un petit bouquet coloré, un mix de fleurs de saison, composé au gré des arrivages</t>
    </r>
  </si>
  <si>
    <r>
      <rPr>
        <b/>
        <sz val="14"/>
        <color theme="1"/>
        <rFont val="Calibri"/>
        <family val="2"/>
        <scheme val="minor"/>
      </rPr>
      <t>Bouquet de Roses d'Ile-de-France</t>
    </r>
    <r>
      <rPr>
        <sz val="14"/>
        <color theme="1"/>
        <rFont val="Calibri"/>
        <family val="2"/>
        <scheme val="minor"/>
      </rPr>
      <t xml:space="preserve">
En direct des producteurs de la région parisienne, aux antipodes des roses d'équateur ou du Kenya, ces roses-là n'auront parcouru que quelques dizaines de kilomètres jusqu'à vous ! </t>
    </r>
  </si>
  <si>
    <r>
      <t xml:space="preserve">Bouquet surprise
</t>
    </r>
    <r>
      <rPr>
        <sz val="14"/>
        <color theme="1"/>
        <rFont val="Calibri"/>
        <family val="2"/>
        <scheme val="minor"/>
      </rPr>
      <t xml:space="preserve">Un beau bouquet coloré, à offrir ou à s'offrir, composé au gré des arrivages selon l'inspiration de la fleuriste </t>
    </r>
  </si>
  <si>
    <t>Pleurote jaune par 250g</t>
  </si>
  <si>
    <t>Les recettes permanentes :)</t>
  </si>
  <si>
    <t>Les éphémères ;)</t>
  </si>
  <si>
    <t>Biscuits au comté &amp; romarin 120g</t>
  </si>
  <si>
    <r>
      <t xml:space="preserve">Courgette par kilo </t>
    </r>
    <r>
      <rPr>
        <b/>
        <sz val="14"/>
        <color rgb="FFFF0000"/>
        <rFont val="Calibri"/>
        <family val="2"/>
        <scheme val="minor"/>
      </rPr>
      <t>- Plus disponible en cette saison</t>
    </r>
  </si>
  <si>
    <t>Salade à l'unité</t>
  </si>
  <si>
    <r>
      <rPr>
        <b/>
        <sz val="14"/>
        <color theme="1"/>
        <rFont val="Calibri"/>
        <family val="2"/>
        <scheme val="minor"/>
      </rPr>
      <t xml:space="preserve">Rituel Passif 33cl : </t>
    </r>
    <r>
      <rPr>
        <sz val="14"/>
        <color theme="1"/>
        <rFont val="Calibri"/>
        <family val="2"/>
        <scheme val="minor"/>
      </rPr>
      <t>Session ale au seigle, BIO, lègère 5%</t>
    </r>
  </si>
  <si>
    <r>
      <rPr>
        <b/>
        <sz val="14"/>
        <color theme="1"/>
        <rFont val="Calibri"/>
        <family val="2"/>
        <scheme val="minor"/>
      </rPr>
      <t>1608 33cl :</t>
    </r>
    <r>
      <rPr>
        <sz val="14"/>
        <color theme="1"/>
        <rFont val="Calibri"/>
        <family val="2"/>
        <scheme val="minor"/>
      </rPr>
      <t xml:space="preserve"> Lager au mais 6%</t>
    </r>
  </si>
  <si>
    <r>
      <t xml:space="preserve">Concombre par </t>
    </r>
    <r>
      <rPr>
        <b/>
        <sz val="14"/>
        <color rgb="FFFF0000"/>
        <rFont val="Calibri"/>
        <family val="2"/>
        <scheme val="minor"/>
      </rPr>
      <t>500g Plus disponible en cette saison</t>
    </r>
  </si>
  <si>
    <r>
      <rPr>
        <b/>
        <sz val="14"/>
        <color theme="1"/>
        <rFont val="Calibri"/>
        <family val="2"/>
        <scheme val="minor"/>
      </rPr>
      <t>Pain d'épices 500g :</t>
    </r>
    <r>
      <rPr>
        <sz val="14"/>
        <color theme="1"/>
        <rFont val="Calibri"/>
        <family val="2"/>
        <scheme val="minor"/>
      </rPr>
      <t xml:space="preserve"> moelleux, 50 % de miel, sans sucre ajouté, sans conservateur</t>
    </r>
  </si>
  <si>
    <t>Les collaboratives !</t>
  </si>
  <si>
    <r>
      <rPr>
        <b/>
        <sz val="14"/>
        <color theme="1"/>
        <rFont val="Calibri"/>
        <family val="2"/>
        <scheme val="minor"/>
      </rPr>
      <t xml:space="preserve">Bière La Figolette 33cl, élaborée avec un collectif d'habitants d'Argenteuil : </t>
    </r>
    <r>
      <rPr>
        <sz val="14"/>
        <color theme="1"/>
        <rFont val="Calibri"/>
        <family val="2"/>
        <scheme val="minor"/>
      </rPr>
      <t>Lager à la feuille de figuier de la Colonie, 5%</t>
    </r>
  </si>
  <si>
    <r>
      <t>Aubergine par kilo</t>
    </r>
    <r>
      <rPr>
        <b/>
        <sz val="14"/>
        <color rgb="FFFF0000"/>
        <rFont val="Calibri"/>
        <family val="2"/>
        <scheme val="minor"/>
      </rPr>
      <t xml:space="preserve"> - Plus disponible en cette saison</t>
    </r>
  </si>
  <si>
    <t>Retour des champignons la semaine prochaine</t>
  </si>
  <si>
    <r>
      <t>Tomates cerise par 500g (6,40 euros le Kg)</t>
    </r>
    <r>
      <rPr>
        <b/>
        <sz val="14"/>
        <color rgb="FFFF0000"/>
        <rFont val="Calibri"/>
        <family val="2"/>
        <scheme val="minor"/>
      </rPr>
      <t xml:space="preserve"> - Plus disponible en cette saison</t>
    </r>
  </si>
  <si>
    <r>
      <t xml:space="preserve">Tomates cœur de boeuf par kilo </t>
    </r>
    <r>
      <rPr>
        <b/>
        <sz val="14"/>
        <color rgb="FFFF0000"/>
        <rFont val="Calibri"/>
        <family val="2"/>
        <scheme val="minor"/>
      </rPr>
      <t xml:space="preserve"> - Plus disponible en cette saison</t>
    </r>
  </si>
  <si>
    <r>
      <t>Tomates rondes par kilo</t>
    </r>
    <r>
      <rPr>
        <b/>
        <sz val="14"/>
        <color rgb="FFFF0000"/>
        <rFont val="Calibri"/>
        <family val="2"/>
        <scheme val="minor"/>
      </rPr>
      <t xml:space="preserve">  - Plus disponible en cette saison</t>
    </r>
  </si>
  <si>
    <t xml:space="preserve">Huile tournesol 50 cl </t>
  </si>
  <si>
    <t xml:space="preserve">Huile colza 50 cl </t>
  </si>
  <si>
    <r>
      <t xml:space="preserve">"L'allemand" : </t>
    </r>
    <r>
      <rPr>
        <sz val="14"/>
        <color theme="1"/>
        <rFont val="Calibri"/>
        <family val="2"/>
        <scheme val="minor"/>
      </rPr>
      <t>environ 500g avec 1/3 farine de blés anciens, 1/3 farine de seigle, 1/3 farine de sarrasin + 5 graines (courge, tournesol, sésame, lin blond, lin brun)</t>
    </r>
  </si>
  <si>
    <r>
      <rPr>
        <b/>
        <sz val="14"/>
        <color theme="1"/>
        <rFont val="Calibri"/>
        <family val="2"/>
        <scheme val="minor"/>
      </rPr>
      <t xml:space="preserve">Saison Fomo 50cl : </t>
    </r>
    <r>
      <rPr>
        <sz val="14"/>
        <color theme="1"/>
        <rFont val="Calibri"/>
        <family val="2"/>
        <scheme val="minor"/>
      </rPr>
      <t>ale sauvage et acidulée 6%</t>
    </r>
  </si>
  <si>
    <r>
      <rPr>
        <b/>
        <sz val="14"/>
        <color theme="1"/>
        <rFont val="Calibri"/>
        <family val="2"/>
        <scheme val="minor"/>
      </rPr>
      <t xml:space="preserve">La Graouhhh 50cl : </t>
    </r>
    <r>
      <rPr>
        <sz val="14"/>
        <color theme="1"/>
        <rFont val="Calibri"/>
        <family val="2"/>
        <scheme val="minor"/>
      </rPr>
      <t>bière vieillie dans un vieux foudre (barrique) de bois de pineau des Charentes, se situe à la croisée d'un vin blanc et d'une bière acidulée , 6%</t>
    </r>
  </si>
  <si>
    <r>
      <t xml:space="preserve">Poivrons par </t>
    </r>
    <r>
      <rPr>
        <b/>
        <sz val="14"/>
        <color rgb="FFFF0000"/>
        <rFont val="Calibri"/>
        <family val="2"/>
        <scheme val="minor"/>
      </rPr>
      <t>500g - Plus disponible en cette saison</t>
    </r>
  </si>
  <si>
    <r>
      <t xml:space="preserve">Potimarron </t>
    </r>
    <r>
      <rPr>
        <b/>
        <sz val="14"/>
        <color rgb="FFFF0000"/>
        <rFont val="Calibri"/>
        <family val="2"/>
        <scheme val="minor"/>
      </rPr>
      <t>VERT</t>
    </r>
    <r>
      <rPr>
        <b/>
        <sz val="14"/>
        <color theme="1"/>
        <rFont val="Calibri"/>
        <family val="2"/>
        <scheme val="minor"/>
      </rPr>
      <t xml:space="preserve"> par kilo -</t>
    </r>
    <r>
      <rPr>
        <sz val="14"/>
        <color theme="1"/>
        <rFont val="Calibri"/>
        <family val="2"/>
        <scheme val="minor"/>
      </rPr>
      <t xml:space="preserve"> le prix sera calculé en fonction du poids du légume le jour de la collecte</t>
    </r>
  </si>
  <si>
    <t>Colis de coquilles Saint-Jacques environ 3 kilos (pesé avec les coquilles, mais livré sans), cela représente environ 16 à 20 coquilles</t>
  </si>
  <si>
    <t>Confiture Framboise 350g</t>
  </si>
  <si>
    <t>Confiture Marché de la Colonie, aux figues &amp; Miel 350g</t>
  </si>
  <si>
    <t xml:space="preserve">Confiture Pomme au cidre 350g </t>
  </si>
  <si>
    <t xml:space="preserve">Confiture Tomates rouges &amp; raisins secs 350g </t>
  </si>
  <si>
    <t xml:space="preserve">Confiture Reine claude 350g </t>
  </si>
  <si>
    <r>
      <t>Bouquet du mois de novembre - L'Ultra Violet</t>
    </r>
    <r>
      <rPr>
        <sz val="14"/>
        <color theme="1"/>
        <rFont val="Calibri"/>
        <family val="2"/>
        <scheme val="minor"/>
      </rPr>
      <t xml:space="preserve">
Chaque mois JE PENSE AU FLEURS propose un bouquet de fleurs de saison. Le bouquet du mois de novembre s'appelle L'ULTRA VIOLET, c'est un un bouquet  qui se décline en camaïeux…autour des couleurs roses, rouges, dans un écrin de beaux feuillages automnaux.</t>
    </r>
  </si>
  <si>
    <r>
      <rPr>
        <b/>
        <sz val="14"/>
        <color theme="1"/>
        <rFont val="Calibri"/>
        <family val="2"/>
        <scheme val="minor"/>
      </rPr>
      <t xml:space="preserve">Bière de froment "blanche" 33cl : </t>
    </r>
    <r>
      <rPr>
        <sz val="14"/>
        <color theme="1"/>
        <rFont val="Calibri"/>
        <family val="2"/>
        <scheme val="minor"/>
      </rPr>
      <t>allemande, rafraichissante, fruitée, 5%</t>
    </r>
  </si>
  <si>
    <r>
      <rPr>
        <b/>
        <sz val="14"/>
        <color theme="1"/>
        <rFont val="Calibri"/>
        <family val="2"/>
        <scheme val="minor"/>
      </rPr>
      <t xml:space="preserve">Cajun </t>
    </r>
    <r>
      <rPr>
        <sz val="14"/>
        <color theme="1"/>
        <rFont val="Calibri"/>
        <family val="2"/>
        <scheme val="minor"/>
      </rPr>
      <t>environ 25g</t>
    </r>
  </si>
  <si>
    <r>
      <rPr>
        <b/>
        <sz val="14"/>
        <color theme="1"/>
        <rFont val="Calibri"/>
        <family val="2"/>
        <scheme val="minor"/>
      </rPr>
      <t xml:space="preserve">Ras el Hanout </t>
    </r>
    <r>
      <rPr>
        <sz val="14"/>
        <color theme="1"/>
        <rFont val="Calibri"/>
        <family val="2"/>
        <scheme val="minor"/>
      </rPr>
      <t>environ 25g</t>
    </r>
  </si>
  <si>
    <r>
      <t xml:space="preserve">Poivre Sichuan rouge </t>
    </r>
    <r>
      <rPr>
        <sz val="14"/>
        <color theme="1"/>
        <rFont val="Calibri"/>
        <family val="2"/>
        <scheme val="minor"/>
      </rPr>
      <t>environ 20g</t>
    </r>
  </si>
  <si>
    <r>
      <t xml:space="preserve">Poivre Sichuan vert </t>
    </r>
    <r>
      <rPr>
        <sz val="14"/>
        <color theme="1"/>
        <rFont val="Calibri"/>
        <family val="2"/>
        <scheme val="minor"/>
      </rPr>
      <t>environ 20g</t>
    </r>
  </si>
  <si>
    <r>
      <t xml:space="preserve">Poivre noir fumé </t>
    </r>
    <r>
      <rPr>
        <sz val="14"/>
        <color theme="1"/>
        <rFont val="Calibri"/>
        <family val="2"/>
        <scheme val="minor"/>
      </rPr>
      <t>environ 25g</t>
    </r>
  </si>
  <si>
    <r>
      <t xml:space="preserve">Pommes Boskoop par Kg : </t>
    </r>
    <r>
      <rPr>
        <sz val="14"/>
        <color theme="1"/>
        <rFont val="Calibri"/>
        <family val="2"/>
        <scheme val="minor"/>
      </rPr>
      <t>rustique, ferme, acidulée et parfumée, à croquer ou à cuire</t>
    </r>
  </si>
  <si>
    <r>
      <t xml:space="preserve">Pommes Chantecler par Kg : </t>
    </r>
    <r>
      <rPr>
        <sz val="14"/>
        <color theme="1"/>
        <rFont val="Calibri"/>
        <family val="2"/>
        <scheme val="minor"/>
      </rPr>
      <t>sucrée et acidulée, à croquer ou en tarte</t>
    </r>
  </si>
  <si>
    <r>
      <t>Butternut par kilo -</t>
    </r>
    <r>
      <rPr>
        <sz val="14"/>
        <color theme="1"/>
        <rFont val="Calibri"/>
        <family val="2"/>
        <scheme val="minor"/>
      </rPr>
      <t xml:space="preserve"> le prix sera calculé en fonction du poids du légume le jour de la collecte -</t>
    </r>
    <r>
      <rPr>
        <sz val="14"/>
        <color rgb="FFFF0000"/>
        <rFont val="Calibri"/>
        <family val="2"/>
        <scheme val="minor"/>
      </rPr>
      <t xml:space="preserve"> Plus disponible en cette saison</t>
    </r>
  </si>
  <si>
    <r>
      <rPr>
        <b/>
        <sz val="14"/>
        <color theme="1"/>
        <rFont val="Calibri"/>
        <family val="2"/>
        <scheme val="minor"/>
      </rPr>
      <t xml:space="preserve">Bière Oatmeal IPA 33cl : Très </t>
    </r>
    <r>
      <rPr>
        <sz val="14"/>
        <color theme="1"/>
        <rFont val="Calibri"/>
        <family val="2"/>
        <scheme val="minor"/>
      </rPr>
      <t>fruitée, belle amertume, douceur de l'avoine 6,9%</t>
    </r>
  </si>
  <si>
    <r>
      <t xml:space="preserve">Potiron </t>
    </r>
    <r>
      <rPr>
        <b/>
        <sz val="14"/>
        <color rgb="FFFF0000"/>
        <rFont val="Calibri"/>
        <family val="2"/>
        <scheme val="minor"/>
      </rPr>
      <t>BLEU</t>
    </r>
    <r>
      <rPr>
        <b/>
        <sz val="14"/>
        <color theme="1"/>
        <rFont val="Calibri"/>
        <family val="2"/>
        <scheme val="minor"/>
      </rPr>
      <t xml:space="preserve"> par kilo -</t>
    </r>
    <r>
      <rPr>
        <sz val="14"/>
        <color theme="1"/>
        <rFont val="Calibri"/>
        <family val="2"/>
        <scheme val="minor"/>
      </rPr>
      <t xml:space="preserve"> le prix sera calculé en fonction du poids du légume le jour de la collecte</t>
    </r>
  </si>
  <si>
    <r>
      <rPr>
        <b/>
        <sz val="14"/>
        <color theme="1"/>
        <rFont val="Calibri"/>
        <family val="2"/>
        <scheme val="minor"/>
      </rPr>
      <t>Bière Hiver 33cl :</t>
    </r>
    <r>
      <rPr>
        <sz val="14"/>
        <color theme="1"/>
        <rFont val="Calibri"/>
        <family val="2"/>
        <scheme val="minor"/>
      </rPr>
      <t xml:space="preserve"> blonde au miel de chataignier local, petite amertume, 7%</t>
    </r>
  </si>
  <si>
    <r>
      <rPr>
        <b/>
        <sz val="14"/>
        <color theme="1"/>
        <rFont val="Calibri"/>
        <family val="2"/>
        <scheme val="minor"/>
      </rPr>
      <t>Bière Hiver 75cl :</t>
    </r>
    <r>
      <rPr>
        <sz val="14"/>
        <color theme="1"/>
        <rFont val="Calibri"/>
        <family val="2"/>
        <scheme val="minor"/>
      </rPr>
      <t xml:space="preserve"> blonde au miel de chataignier local, petite amertume, 7%</t>
    </r>
  </si>
  <si>
    <t>Les bières de garde vieillies en tonneau de bois</t>
  </si>
  <si>
    <r>
      <t xml:space="preserve">Bière La P'tite Noelle 33cl : </t>
    </r>
    <r>
      <rPr>
        <sz val="14"/>
        <color theme="1"/>
        <rFont val="Calibri"/>
        <family val="2"/>
        <scheme val="minor"/>
      </rPr>
      <t>ambrée aux épices Bio de Laila, vieilie 4 mois en tonneau, 6%</t>
    </r>
  </si>
  <si>
    <t>Producteur Poussedela BIO à Les thilliers en Vexin dans l'Eure (61 kms d'Argenteuil)</t>
  </si>
  <si>
    <t>Pâtes natures PENNE 400g</t>
  </si>
  <si>
    <t>Pâtes natures FUSILLI 500g</t>
  </si>
  <si>
    <t>Pâtes natures CONCHIGLIE 550g</t>
  </si>
  <si>
    <t>Pâtes natures MAFADILNES 450g</t>
  </si>
  <si>
    <t>Graines de chia 200g</t>
  </si>
  <si>
    <t>Graines de tournesol 2,8 Kg</t>
  </si>
  <si>
    <r>
      <t xml:space="preserve">Pommes Melrose par Kg : </t>
    </r>
    <r>
      <rPr>
        <sz val="14"/>
        <color theme="1"/>
        <rFont val="Calibri"/>
        <family val="2"/>
        <scheme val="minor"/>
      </rPr>
      <t>Très croquante, goût sucré acidulé, à croquer ou à cuire</t>
    </r>
  </si>
  <si>
    <r>
      <rPr>
        <b/>
        <sz val="14"/>
        <color theme="1"/>
        <rFont val="Calibri"/>
        <family val="2"/>
        <scheme val="minor"/>
      </rPr>
      <t>Bière de saison 33cl :</t>
    </r>
    <r>
      <rPr>
        <sz val="14"/>
        <color theme="1"/>
        <rFont val="Calibri"/>
        <family val="2"/>
        <scheme val="minor"/>
      </rPr>
      <t xml:space="preserve"> belge, acidulée, amertume, agrumes, 7% </t>
    </r>
    <r>
      <rPr>
        <sz val="14"/>
        <color rgb="FFFF0000"/>
        <rFont val="Calibri"/>
        <family val="2"/>
        <scheme val="minor"/>
      </rPr>
      <t>- en rupture de stock</t>
    </r>
  </si>
  <si>
    <r>
      <rPr>
        <b/>
        <sz val="14"/>
        <color theme="1"/>
        <rFont val="Calibri"/>
        <family val="2"/>
        <scheme val="minor"/>
      </rPr>
      <t>Bière de saison 75cl :</t>
    </r>
    <r>
      <rPr>
        <sz val="14"/>
        <color theme="1"/>
        <rFont val="Calibri"/>
        <family val="2"/>
        <scheme val="minor"/>
      </rPr>
      <t xml:space="preserve"> belge, acidulée, amertume, agrumes, 7% </t>
    </r>
    <r>
      <rPr>
        <sz val="14"/>
        <color rgb="FFFF0000"/>
        <rFont val="Calibri"/>
        <family val="2"/>
        <scheme val="minor"/>
      </rPr>
      <t>- en rupture de stock</t>
    </r>
  </si>
  <si>
    <r>
      <t xml:space="preserve">BON DE COMMANDE DU </t>
    </r>
    <r>
      <rPr>
        <b/>
        <i/>
        <sz val="18"/>
        <color theme="1"/>
        <rFont val="Calibri"/>
        <family val="2"/>
        <scheme val="minor"/>
      </rPr>
      <t>DRIVE DU CAFE RENCONTRE</t>
    </r>
    <r>
      <rPr>
        <b/>
        <sz val="18"/>
        <color theme="1"/>
        <rFont val="Calibri"/>
        <family val="2"/>
        <scheme val="minor"/>
      </rPr>
      <t xml:space="preserve">
DU MERCREDI 22 DECEMBRE
En commandant au Drive, 
vous soutenez les producteurs locaux
et participez au financement du projet Café-Rencontre</t>
    </r>
  </si>
  <si>
    <t>Antoine ne livre pas de colis sur la région parisienne mercredi prochain</t>
  </si>
  <si>
    <r>
      <t xml:space="preserve">Saumon entier fumé tranché à la main : </t>
    </r>
    <r>
      <rPr>
        <sz val="14"/>
        <color theme="1"/>
        <rFont val="Calibri"/>
        <family val="2"/>
        <scheme val="minor"/>
      </rPr>
      <t>entre 700g et 1Kg en moyenne</t>
    </r>
  </si>
  <si>
    <t>Prix du kilo : 67 euros</t>
  </si>
  <si>
    <r>
      <t xml:space="preserve">"Le Punchy" : </t>
    </r>
    <r>
      <rPr>
        <sz val="14"/>
        <color theme="1"/>
        <rFont val="Calibri"/>
        <family val="2"/>
        <scheme val="minor"/>
      </rPr>
      <t xml:space="preserve"> environ 500g</t>
    </r>
    <r>
      <rPr>
        <b/>
        <sz val="14"/>
        <color theme="1"/>
        <rFont val="Calibri"/>
        <family val="2"/>
        <scheme val="minor"/>
      </rPr>
      <t xml:space="preserve"> </t>
    </r>
    <r>
      <rPr>
        <sz val="14"/>
        <color theme="1"/>
        <rFont val="Calibri"/>
        <family val="2"/>
        <scheme val="minor"/>
      </rPr>
      <t>avec</t>
    </r>
    <r>
      <rPr>
        <b/>
        <sz val="14"/>
        <color theme="1"/>
        <rFont val="Calibri"/>
        <family val="2"/>
        <scheme val="minor"/>
      </rPr>
      <t xml:space="preserve"> </t>
    </r>
    <r>
      <rPr>
        <sz val="14"/>
        <color theme="1"/>
        <rFont val="Calibri"/>
        <family val="2"/>
        <scheme val="minor"/>
      </rPr>
      <t>farines de blés anciens type 80, farine de seigle et de sarrasin, dattes, mûres blanches, noix, amandes et graines de courge</t>
    </r>
  </si>
  <si>
    <t>Damien sera en congé la semaine prochaine</t>
  </si>
  <si>
    <t>Fruits exotiques importés par SAHELIA, un projet éthique basée sur du circuit-court, de la culture bio et d'un partage des bénéfices avec les producteurs, à Bezons (3,5 kms d'Argenteuil)</t>
  </si>
  <si>
    <t>PANIER DE NOEL :
1 ANANAS CAYENNE BIO CAMEROUN
1 ANANAS PAIN DE SUCRE BIO TOGO
500 GR DE LITCHIS BIO REUNION
500 GR DE FRUITS SECS BIO TOGO (ananas, mangues, cajou)
1 HUILE COSMETIQUE BIO (amande douce, jojoba, coco...)</t>
  </si>
</sst>
</file>

<file path=xl/styles.xml><?xml version="1.0" encoding="utf-8"?>
<styleSheet xmlns="http://schemas.openxmlformats.org/spreadsheetml/2006/main">
  <numFmts count="5">
    <numFmt numFmtId="164" formatCode="#,##0.00\ &quot;€&quot;"/>
    <numFmt numFmtId="165" formatCode="#,##0.00\ _€"/>
    <numFmt numFmtId="166" formatCode="#,##0.00&quot; &quot;[$€-407];[Red]&quot;-&quot;#,##0.00&quot; &quot;[$€-407]"/>
    <numFmt numFmtId="167" formatCode="\ #,##0.00\ [$€-40C]\ ;\-#,##0.00\ [$€-40C]\ ;&quot; -&quot;00\ [$€-40C]\ ;\ @\ "/>
    <numFmt numFmtId="168" formatCode="#,##0.00\ [$€-40C];\-#,##0.00\ [$€-40C]"/>
  </numFmts>
  <fonts count="47">
    <font>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20"/>
      <color theme="1"/>
      <name val="Calibri"/>
      <family val="2"/>
      <scheme val="minor"/>
    </font>
    <font>
      <b/>
      <sz val="18"/>
      <color theme="1"/>
      <name val="Calibri"/>
      <family val="2"/>
      <scheme val="minor"/>
    </font>
    <font>
      <sz val="18"/>
      <color theme="1"/>
      <name val="Calibri"/>
      <family val="2"/>
      <scheme val="minor"/>
    </font>
    <font>
      <b/>
      <sz val="14"/>
      <color rgb="FFFF0000"/>
      <name val="Calibri"/>
      <family val="2"/>
      <scheme val="minor"/>
    </font>
    <font>
      <b/>
      <sz val="12"/>
      <color theme="1"/>
      <name val="Calibri"/>
      <family val="2"/>
      <scheme val="minor"/>
    </font>
    <font>
      <sz val="14"/>
      <color theme="0"/>
      <name val="Calibri"/>
      <family val="2"/>
      <scheme val="minor"/>
    </font>
    <font>
      <u/>
      <sz val="11"/>
      <color theme="10"/>
      <name val="Calibri"/>
      <family val="2"/>
      <scheme val="minor"/>
    </font>
    <font>
      <b/>
      <sz val="24"/>
      <color theme="1"/>
      <name val="Calibri"/>
      <family val="2"/>
      <scheme val="minor"/>
    </font>
    <font>
      <b/>
      <sz val="14"/>
      <color rgb="FF222222"/>
      <name val="Calibri"/>
      <family val="2"/>
      <scheme val="minor"/>
    </font>
    <font>
      <sz val="11"/>
      <color theme="1"/>
      <name val="Arial"/>
      <family val="2"/>
    </font>
    <font>
      <b/>
      <i/>
      <sz val="16"/>
      <color theme="1"/>
      <name val="Arial"/>
      <family val="2"/>
    </font>
    <font>
      <b/>
      <i/>
      <u/>
      <sz val="11"/>
      <color theme="1"/>
      <name val="Arial"/>
      <family val="2"/>
    </font>
    <font>
      <u/>
      <sz val="14"/>
      <color theme="0"/>
      <name val="Calibri"/>
      <family val="2"/>
      <scheme val="minor"/>
    </font>
    <font>
      <sz val="14"/>
      <color rgb="FF222222"/>
      <name val="Calibri"/>
      <family val="2"/>
      <scheme val="minor"/>
    </font>
    <font>
      <sz val="11"/>
      <color theme="0"/>
      <name val="Calibri"/>
      <family val="2"/>
      <scheme val="minor"/>
    </font>
    <font>
      <b/>
      <sz val="18"/>
      <color theme="0"/>
      <name val="Calibri"/>
      <family val="2"/>
      <scheme val="minor"/>
    </font>
    <font>
      <sz val="14"/>
      <color rgb="FFFF0000"/>
      <name val="Calibri"/>
      <family val="2"/>
      <scheme val="minor"/>
    </font>
    <font>
      <b/>
      <sz val="14"/>
      <color theme="0"/>
      <name val="Calibri"/>
      <family val="2"/>
      <scheme val="minor"/>
    </font>
    <font>
      <u/>
      <sz val="14"/>
      <color theme="10"/>
      <name val="Calibri"/>
      <family val="2"/>
      <scheme val="minor"/>
    </font>
    <font>
      <sz val="72"/>
      <color theme="1"/>
      <name val="Calibri"/>
      <family val="2"/>
      <scheme val="minor"/>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sz val="10"/>
      <color rgb="FF000000"/>
      <name val="Calibri"/>
      <family val="2"/>
      <charset val="1"/>
    </font>
    <font>
      <b/>
      <sz val="14"/>
      <color rgb="FF000000"/>
      <name val="Calibri"/>
      <family val="2"/>
    </font>
    <font>
      <sz val="14"/>
      <color rgb="FF000000"/>
      <name val="Calibri"/>
      <family val="2"/>
    </font>
    <font>
      <sz val="14"/>
      <color rgb="FF000000"/>
      <name val="Calibri"/>
      <family val="2"/>
      <charset val="1"/>
    </font>
    <font>
      <sz val="14"/>
      <color theme="1"/>
      <name val="Arial"/>
      <family val="2"/>
    </font>
    <font>
      <b/>
      <sz val="12"/>
      <color rgb="FFFF0000"/>
      <name val="Calibri"/>
      <family val="2"/>
      <scheme val="minor"/>
    </font>
    <font>
      <sz val="11"/>
      <color rgb="FF000000"/>
      <name val="Arial"/>
      <family val="2"/>
    </font>
    <font>
      <b/>
      <i/>
      <sz val="18"/>
      <color theme="1"/>
      <name val="Calibri"/>
      <family val="2"/>
      <scheme val="minor"/>
    </font>
    <font>
      <b/>
      <sz val="14"/>
      <color theme="1"/>
      <name val="Calibri"/>
      <family val="2"/>
    </font>
    <font>
      <sz val="16"/>
      <color theme="1"/>
      <name val="Calibri"/>
      <family val="2"/>
      <scheme val="minor"/>
    </font>
    <font>
      <sz val="11"/>
      <color rgb="FFFF0000"/>
      <name val="Calibri"/>
      <family val="2"/>
      <scheme val="minor"/>
    </font>
  </fonts>
  <fills count="27">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rgb="FFFFC000"/>
        <bgColor indexed="64"/>
      </patternFill>
    </fill>
    <fill>
      <patternFill patternType="solid">
        <fgColor rgb="FF92D050"/>
        <bgColor indexed="64"/>
      </patternFill>
    </fill>
    <fill>
      <patternFill patternType="solid">
        <fgColor rgb="FF33D600"/>
        <bgColor indexed="64"/>
      </patternFill>
    </fill>
    <fill>
      <patternFill patternType="solid">
        <fgColor rgb="FF00B0F0"/>
        <bgColor indexed="64"/>
      </patternFill>
    </fill>
    <fill>
      <patternFill patternType="solid">
        <fgColor rgb="FF00B050"/>
        <bgColor indexed="64"/>
      </patternFill>
    </fill>
    <fill>
      <patternFill patternType="solid">
        <fgColor rgb="FF538DD5"/>
        <bgColor indexed="64"/>
      </patternFill>
    </fill>
    <fill>
      <patternFill patternType="solid">
        <fgColor theme="7" tint="0.39994506668294322"/>
        <bgColor indexed="64"/>
      </patternFill>
    </fill>
    <fill>
      <patternFill patternType="solid">
        <fgColor theme="5" tint="0.39997558519241921"/>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CC"/>
      </patternFill>
    </fill>
  </fills>
  <borders count="38">
    <border>
      <left/>
      <right/>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thin">
        <color auto="1"/>
      </bottom>
      <diagonal/>
    </border>
    <border>
      <left/>
      <right/>
      <top/>
      <bottom style="hair">
        <color auto="1"/>
      </bottom>
      <diagonal/>
    </border>
    <border>
      <left style="hair">
        <color auto="1"/>
      </left>
      <right style="thin">
        <color indexed="64"/>
      </right>
      <top style="thin">
        <color indexed="64"/>
      </top>
      <bottom style="thin">
        <color indexed="64"/>
      </bottom>
      <diagonal/>
    </border>
    <border>
      <left style="hair">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hair">
        <color auto="1"/>
      </bottom>
      <diagonal/>
    </border>
    <border>
      <left/>
      <right/>
      <top style="hair">
        <color auto="1"/>
      </top>
      <bottom style="thin">
        <color auto="1"/>
      </bottom>
      <diagonal/>
    </border>
    <border>
      <left style="thin">
        <color rgb="FF808080"/>
      </left>
      <right style="thin">
        <color rgb="FF808080"/>
      </right>
      <top style="thin">
        <color rgb="FF808080"/>
      </top>
      <bottom style="thin">
        <color rgb="FF808080"/>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diagonal/>
    </border>
    <border>
      <left style="thin">
        <color auto="1"/>
      </left>
      <right style="hair">
        <color auto="1"/>
      </right>
      <top/>
      <bottom style="thin">
        <color auto="1"/>
      </bottom>
      <diagonal/>
    </border>
    <border>
      <left style="hair">
        <color auto="1"/>
      </left>
      <right/>
      <top style="hair">
        <color auto="1"/>
      </top>
      <bottom/>
      <diagonal/>
    </border>
    <border>
      <left/>
      <right style="hair">
        <color auto="1"/>
      </right>
      <top style="hair">
        <color auto="1"/>
      </top>
      <bottom/>
      <diagonal/>
    </border>
    <border>
      <left style="medium">
        <color rgb="FFCCCCCC"/>
      </left>
      <right style="hair">
        <color auto="1"/>
      </right>
      <top style="hair">
        <color auto="1"/>
      </top>
      <bottom style="hair">
        <color auto="1"/>
      </bottom>
      <diagonal/>
    </border>
    <border>
      <left style="medium">
        <color rgb="FFCCCCCC"/>
      </left>
      <right style="medium">
        <color rgb="FFCCCCCC"/>
      </right>
      <top style="medium">
        <color rgb="FFCCCCCC"/>
      </top>
      <bottom style="medium">
        <color rgb="FFCCCCCC"/>
      </bottom>
      <diagonal/>
    </border>
  </borders>
  <cellStyleXfs count="28">
    <xf numFmtId="0" fontId="0" fillId="0" borderId="0"/>
    <xf numFmtId="0" fontId="10" fillId="0" borderId="0" applyNumberFormat="0" applyFill="0" applyBorder="0" applyAlignment="0" applyProtection="0"/>
    <xf numFmtId="0" fontId="13" fillId="0" borderId="0"/>
    <xf numFmtId="0" fontId="14" fillId="0" borderId="0">
      <alignment horizontal="center"/>
    </xf>
    <xf numFmtId="0" fontId="14" fillId="0" borderId="0">
      <alignment horizontal="center" textRotation="90"/>
    </xf>
    <xf numFmtId="0" fontId="15" fillId="0" borderId="0"/>
    <xf numFmtId="166" fontId="15" fillId="0" borderId="0"/>
    <xf numFmtId="0" fontId="24" fillId="0" borderId="0"/>
    <xf numFmtId="0" fontId="25" fillId="19" borderId="0"/>
    <xf numFmtId="0" fontId="25" fillId="20" borderId="0"/>
    <xf numFmtId="0" fontId="24" fillId="21" borderId="0"/>
    <xf numFmtId="0" fontId="26" fillId="22" borderId="0"/>
    <xf numFmtId="0" fontId="27" fillId="23" borderId="0"/>
    <xf numFmtId="0" fontId="28" fillId="0" borderId="0"/>
    <xf numFmtId="0" fontId="29" fillId="24" borderId="0"/>
    <xf numFmtId="0" fontId="30" fillId="0" borderId="0"/>
    <xf numFmtId="0" fontId="31" fillId="0" borderId="0"/>
    <xf numFmtId="0" fontId="32" fillId="0" borderId="0"/>
    <xf numFmtId="0" fontId="33" fillId="0" borderId="0"/>
    <xf numFmtId="0" fontId="34" fillId="25" borderId="0"/>
    <xf numFmtId="0" fontId="35" fillId="25" borderId="28"/>
    <xf numFmtId="0" fontId="13" fillId="0" borderId="0"/>
    <xf numFmtId="0" fontId="13" fillId="0" borderId="0"/>
    <xf numFmtId="0" fontId="26" fillId="0" borderId="0"/>
    <xf numFmtId="0" fontId="42" fillId="0" borderId="0"/>
    <xf numFmtId="0" fontId="30" fillId="0" borderId="0"/>
    <xf numFmtId="0" fontId="42" fillId="0" borderId="0"/>
    <xf numFmtId="0" fontId="42" fillId="0" borderId="0"/>
  </cellStyleXfs>
  <cellXfs count="349">
    <xf numFmtId="0" fontId="0" fillId="0" borderId="0" xfId="0"/>
    <xf numFmtId="0" fontId="1" fillId="0" borderId="0" xfId="0" applyFont="1"/>
    <xf numFmtId="0" fontId="1" fillId="0" borderId="0" xfId="0" applyFont="1" applyAlignment="1">
      <alignment horizontal="center" vertical="center"/>
    </xf>
    <xf numFmtId="0" fontId="2" fillId="0" borderId="0" xfId="0" applyFont="1"/>
    <xf numFmtId="0" fontId="2" fillId="0" borderId="0" xfId="0" applyFont="1" applyAlignment="1">
      <alignment wrapText="1"/>
    </xf>
    <xf numFmtId="0" fontId="3" fillId="0" borderId="0" xfId="0" applyFont="1"/>
    <xf numFmtId="0" fontId="3" fillId="0" borderId="4" xfId="0" applyFont="1" applyBorder="1"/>
    <xf numFmtId="0" fontId="3" fillId="2" borderId="3" xfId="0" applyFont="1" applyFill="1" applyBorder="1" applyAlignment="1" applyProtection="1">
      <alignment horizontal="center" vertical="center"/>
      <protection locked="0"/>
    </xf>
    <xf numFmtId="164" fontId="3" fillId="0" borderId="3" xfId="0" applyNumberFormat="1" applyFont="1" applyBorder="1" applyAlignment="1">
      <alignment horizontal="center" vertical="center"/>
    </xf>
    <xf numFmtId="164" fontId="3" fillId="0" borderId="5" xfId="0" applyNumberFormat="1" applyFont="1" applyBorder="1" applyAlignment="1">
      <alignment horizontal="center" vertical="center"/>
    </xf>
    <xf numFmtId="0" fontId="2" fillId="0" borderId="4" xfId="0" applyFont="1" applyBorder="1"/>
    <xf numFmtId="165" fontId="3" fillId="0" borderId="3" xfId="0" applyNumberFormat="1" applyFont="1" applyBorder="1" applyAlignment="1">
      <alignment horizontal="center" vertical="center"/>
    </xf>
    <xf numFmtId="165" fontId="3" fillId="0" borderId="5" xfId="0" applyNumberFormat="1" applyFont="1" applyBorder="1" applyAlignment="1">
      <alignment horizontal="center" vertical="center"/>
    </xf>
    <xf numFmtId="0" fontId="3" fillId="6" borderId="3"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4" xfId="0" applyFont="1" applyFill="1" applyBorder="1" applyAlignment="1">
      <alignment horizontal="left" vertical="center"/>
    </xf>
    <xf numFmtId="0" fontId="3" fillId="7" borderId="3"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4" xfId="0" applyFont="1" applyFill="1" applyBorder="1" applyAlignment="1">
      <alignment horizontal="left" vertical="center"/>
    </xf>
    <xf numFmtId="164" fontId="5" fillId="7" borderId="1" xfId="0" applyNumberFormat="1" applyFont="1" applyFill="1" applyBorder="1" applyAlignment="1">
      <alignment horizontal="center" vertical="center"/>
    </xf>
    <xf numFmtId="164" fontId="5" fillId="9" borderId="1"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xf>
    <xf numFmtId="0" fontId="4" fillId="4" borderId="0" xfId="0" applyFont="1" applyFill="1" applyBorder="1" applyAlignment="1"/>
    <xf numFmtId="0" fontId="3" fillId="4" borderId="0" xfId="0" applyFont="1" applyFill="1" applyBorder="1" applyAlignment="1"/>
    <xf numFmtId="0" fontId="3" fillId="4" borderId="0" xfId="0" applyFont="1" applyFill="1" applyBorder="1" applyAlignment="1" applyProtection="1">
      <protection locked="0"/>
    </xf>
    <xf numFmtId="0" fontId="0" fillId="4" borderId="0" xfId="0" applyFont="1" applyFill="1" applyBorder="1" applyAlignment="1"/>
    <xf numFmtId="0" fontId="0" fillId="4" borderId="0" xfId="0" applyFont="1" applyFill="1" applyBorder="1" applyAlignment="1" applyProtection="1">
      <protection locked="0"/>
    </xf>
    <xf numFmtId="164" fontId="5" fillId="11" borderId="1" xfId="0" applyNumberFormat="1" applyFont="1" applyFill="1" applyBorder="1" applyAlignment="1">
      <alignment horizontal="center" vertical="center"/>
    </xf>
    <xf numFmtId="0" fontId="2" fillId="0" borderId="4" xfId="0" applyFont="1" applyBorder="1" applyAlignment="1">
      <alignment horizontal="left" vertical="center" wrapText="1"/>
    </xf>
    <xf numFmtId="0" fontId="3" fillId="12" borderId="8" xfId="0" applyFont="1" applyFill="1" applyBorder="1" applyAlignment="1">
      <alignment horizontal="left" vertical="center"/>
    </xf>
    <xf numFmtId="0" fontId="3" fillId="12" borderId="7" xfId="0" applyFont="1" applyFill="1" applyBorder="1" applyAlignment="1">
      <alignment horizontal="center" vertical="center"/>
    </xf>
    <xf numFmtId="0" fontId="3" fillId="12" borderId="6" xfId="0" applyFont="1" applyFill="1" applyBorder="1" applyAlignment="1">
      <alignment horizontal="center" vertical="center"/>
    </xf>
    <xf numFmtId="164" fontId="5" fillId="12" borderId="1" xfId="0" applyNumberFormat="1" applyFont="1" applyFill="1" applyBorder="1" applyAlignment="1">
      <alignment horizontal="center" vertical="center"/>
    </xf>
    <xf numFmtId="0" fontId="3" fillId="0" borderId="0" xfId="0" applyFont="1" applyAlignment="1" applyProtection="1">
      <alignment horizontal="center" vertical="center"/>
    </xf>
    <xf numFmtId="0" fontId="4" fillId="4" borderId="0" xfId="0" applyFont="1" applyFill="1" applyBorder="1" applyAlignment="1" applyProtection="1"/>
    <xf numFmtId="0" fontId="3" fillId="4" borderId="0" xfId="0" applyFont="1" applyFill="1" applyBorder="1" applyAlignment="1" applyProtection="1">
      <alignment horizontal="right" vertical="center"/>
    </xf>
    <xf numFmtId="164" fontId="6" fillId="3" borderId="1" xfId="0" applyNumberFormat="1" applyFont="1" applyFill="1" applyBorder="1" applyAlignment="1" applyProtection="1">
      <alignment horizontal="center" vertical="center"/>
    </xf>
    <xf numFmtId="0" fontId="3" fillId="0" borderId="4" xfId="0" applyFont="1" applyBorder="1" applyProtection="1"/>
    <xf numFmtId="0" fontId="3" fillId="0" borderId="3" xfId="0" applyFont="1" applyFill="1" applyBorder="1" applyAlignment="1" applyProtection="1">
      <alignment horizontal="center" vertical="center"/>
    </xf>
    <xf numFmtId="164" fontId="3" fillId="0" borderId="5" xfId="0" applyNumberFormat="1" applyFont="1" applyBorder="1" applyAlignment="1" applyProtection="1">
      <alignment horizontal="center" vertical="center"/>
    </xf>
    <xf numFmtId="164" fontId="5" fillId="10" borderId="1" xfId="0" applyNumberFormat="1" applyFont="1" applyFill="1" applyBorder="1" applyAlignment="1" applyProtection="1">
      <alignment horizontal="center" vertical="center"/>
    </xf>
    <xf numFmtId="164" fontId="5" fillId="5" borderId="1" xfId="0" applyNumberFormat="1" applyFont="1" applyFill="1" applyBorder="1" applyAlignment="1" applyProtection="1">
      <alignment horizontal="center" vertical="center"/>
    </xf>
    <xf numFmtId="164" fontId="5" fillId="6" borderId="1" xfId="0" applyNumberFormat="1" applyFont="1" applyFill="1" applyBorder="1" applyAlignment="1" applyProtection="1">
      <alignment horizontal="center" vertical="center"/>
    </xf>
    <xf numFmtId="165" fontId="3" fillId="0" borderId="5" xfId="0" applyNumberFormat="1" applyFont="1" applyBorder="1" applyAlignment="1" applyProtection="1">
      <alignment horizontal="center" vertical="center"/>
    </xf>
    <xf numFmtId="164" fontId="5" fillId="7" borderId="1" xfId="0" applyNumberFormat="1" applyFont="1" applyFill="1" applyBorder="1" applyAlignment="1" applyProtection="1">
      <alignment horizontal="center" vertical="center"/>
    </xf>
    <xf numFmtId="164" fontId="5" fillId="8" borderId="1" xfId="0" applyNumberFormat="1" applyFont="1" applyFill="1" applyBorder="1" applyAlignment="1" applyProtection="1">
      <alignment horizontal="center" vertical="center"/>
    </xf>
    <xf numFmtId="164" fontId="5" fillId="9" borderId="1" xfId="0" applyNumberFormat="1" applyFont="1" applyFill="1" applyBorder="1" applyAlignment="1" applyProtection="1">
      <alignment horizontal="center" vertical="center"/>
    </xf>
    <xf numFmtId="0" fontId="3" fillId="0" borderId="4" xfId="0" applyFont="1" applyBorder="1" applyAlignment="1" applyProtection="1">
      <alignment horizontal="left" vertical="center" wrapText="1"/>
    </xf>
    <xf numFmtId="0" fontId="17" fillId="0" borderId="0" xfId="0" applyFont="1" applyAlignment="1" applyProtection="1">
      <alignment horizontal="left" vertical="center"/>
    </xf>
    <xf numFmtId="164" fontId="5" fillId="12" borderId="1" xfId="0" applyNumberFormat="1" applyFont="1" applyFill="1" applyBorder="1" applyAlignment="1" applyProtection="1">
      <alignment horizontal="center" vertical="center"/>
    </xf>
    <xf numFmtId="0" fontId="0" fillId="0" borderId="0" xfId="0" applyProtection="1"/>
    <xf numFmtId="164" fontId="5" fillId="3" borderId="19" xfId="0" applyNumberFormat="1" applyFont="1" applyFill="1" applyBorder="1" applyAlignment="1" applyProtection="1">
      <alignment horizontal="center" vertical="center"/>
    </xf>
    <xf numFmtId="0" fontId="2" fillId="0" borderId="4" xfId="0" applyFont="1" applyBorder="1" applyAlignment="1">
      <alignment vertical="center"/>
    </xf>
    <xf numFmtId="0" fontId="9" fillId="10" borderId="4" xfId="0" applyFont="1" applyFill="1" applyBorder="1" applyAlignment="1">
      <alignment horizontal="left" vertical="center"/>
    </xf>
    <xf numFmtId="0" fontId="9" fillId="10" borderId="3" xfId="0" applyFont="1" applyFill="1" applyBorder="1" applyAlignment="1">
      <alignment horizontal="center" vertical="center"/>
    </xf>
    <xf numFmtId="0" fontId="9" fillId="10" borderId="5" xfId="0" applyFont="1" applyFill="1" applyBorder="1" applyAlignment="1">
      <alignment horizontal="center" vertical="center"/>
    </xf>
    <xf numFmtId="164" fontId="19" fillId="10" borderId="1" xfId="0" applyNumberFormat="1" applyFont="1" applyFill="1" applyBorder="1" applyAlignment="1">
      <alignment horizontal="center" vertical="center"/>
    </xf>
    <xf numFmtId="0" fontId="9" fillId="9" borderId="4" xfId="0" applyFont="1" applyFill="1" applyBorder="1" applyAlignment="1">
      <alignment horizontal="left" vertical="center"/>
    </xf>
    <xf numFmtId="0" fontId="3" fillId="5" borderId="8" xfId="0" applyFont="1" applyFill="1" applyBorder="1" applyAlignment="1">
      <alignment horizontal="left" vertical="center"/>
    </xf>
    <xf numFmtId="0" fontId="3" fillId="5" borderId="7" xfId="0" applyFont="1" applyFill="1" applyBorder="1" applyAlignment="1">
      <alignment horizontal="center" vertical="center"/>
    </xf>
    <xf numFmtId="0" fontId="3" fillId="5" borderId="6" xfId="0" applyFont="1" applyFill="1" applyBorder="1" applyAlignment="1">
      <alignment horizontal="center" vertical="center"/>
    </xf>
    <xf numFmtId="164" fontId="5" fillId="13" borderId="20" xfId="0" applyNumberFormat="1" applyFont="1" applyFill="1" applyBorder="1" applyAlignment="1" applyProtection="1">
      <alignment horizontal="center" vertical="center"/>
    </xf>
    <xf numFmtId="0" fontId="3" fillId="0" borderId="4" xfId="0" applyFont="1" applyBorder="1" applyAlignment="1" applyProtection="1">
      <alignment horizontal="left" vertical="center"/>
    </xf>
    <xf numFmtId="164" fontId="3" fillId="5" borderId="14" xfId="0" applyNumberFormat="1" applyFont="1" applyFill="1" applyBorder="1" applyAlignment="1" applyProtection="1">
      <alignment horizontal="center" vertical="center"/>
    </xf>
    <xf numFmtId="164" fontId="3" fillId="12" borderId="14" xfId="0" applyNumberFormat="1"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164" fontId="5" fillId="14" borderId="1" xfId="0" applyNumberFormat="1" applyFont="1" applyFill="1" applyBorder="1" applyAlignment="1">
      <alignment horizontal="center" vertical="center"/>
    </xf>
    <xf numFmtId="0" fontId="9" fillId="14" borderId="8" xfId="0" applyFont="1" applyFill="1" applyBorder="1" applyAlignment="1">
      <alignment horizontal="left" vertical="center"/>
    </xf>
    <xf numFmtId="0" fontId="9" fillId="14" borderId="7" xfId="0" applyFont="1" applyFill="1" applyBorder="1" applyAlignment="1">
      <alignment horizontal="center" vertical="center"/>
    </xf>
    <xf numFmtId="0" fontId="9" fillId="14" borderId="6" xfId="0" applyFont="1" applyFill="1" applyBorder="1" applyAlignment="1">
      <alignment horizontal="center" vertical="center"/>
    </xf>
    <xf numFmtId="164" fontId="5" fillId="14" borderId="1" xfId="0" applyNumberFormat="1" applyFont="1" applyFill="1" applyBorder="1" applyAlignment="1" applyProtection="1">
      <alignment horizontal="center" vertical="center"/>
    </xf>
    <xf numFmtId="0" fontId="3" fillId="0" borderId="0" xfId="0" applyFont="1" applyProtection="1"/>
    <xf numFmtId="0" fontId="1" fillId="0" borderId="0" xfId="0" applyFont="1" applyProtection="1"/>
    <xf numFmtId="0" fontId="0" fillId="0" borderId="0" xfId="0" applyAlignment="1" applyProtection="1"/>
    <xf numFmtId="0" fontId="4" fillId="4" borderId="0" xfId="0" applyFont="1" applyFill="1" applyBorder="1" applyAlignment="1" applyProtection="1">
      <alignment horizontal="center" vertical="center"/>
    </xf>
    <xf numFmtId="0" fontId="0" fillId="4" borderId="0" xfId="0" applyFont="1" applyFill="1" applyBorder="1" applyAlignment="1" applyProtection="1">
      <alignment horizontal="right"/>
    </xf>
    <xf numFmtId="0" fontId="3" fillId="4" borderId="0" xfId="0" applyFont="1" applyFill="1" applyBorder="1" applyAlignment="1" applyProtection="1"/>
    <xf numFmtId="0" fontId="0" fillId="4" borderId="0" xfId="0" applyFont="1" applyFill="1" applyBorder="1" applyAlignment="1" applyProtection="1"/>
    <xf numFmtId="0" fontId="3" fillId="0" borderId="0" xfId="0" applyFont="1" applyAlignment="1" applyProtection="1">
      <alignment vertical="top"/>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6" fillId="15" borderId="13" xfId="1" applyFont="1" applyFill="1" applyBorder="1" applyAlignment="1" applyProtection="1">
      <alignment horizontal="left" vertical="center"/>
      <protection locked="0"/>
    </xf>
    <xf numFmtId="0" fontId="1" fillId="0" borderId="0" xfId="0" applyFont="1" applyAlignment="1">
      <alignment wrapText="1"/>
    </xf>
    <xf numFmtId="0" fontId="9" fillId="9" borderId="3" xfId="0" applyFont="1" applyFill="1" applyBorder="1" applyAlignment="1">
      <alignment horizontal="center" vertical="center"/>
    </xf>
    <xf numFmtId="0" fontId="9" fillId="9" borderId="5" xfId="0" applyFont="1" applyFill="1" applyBorder="1" applyAlignment="1">
      <alignment horizontal="center" vertical="center"/>
    </xf>
    <xf numFmtId="0" fontId="2" fillId="4" borderId="0" xfId="0" applyFont="1" applyFill="1" applyAlignment="1">
      <alignment wrapText="1"/>
    </xf>
    <xf numFmtId="0" fontId="22" fillId="12" borderId="13" xfId="1" applyFont="1" applyFill="1" applyBorder="1" applyAlignment="1" applyProtection="1">
      <alignment horizontal="left" vertical="center"/>
      <protection locked="0"/>
    </xf>
    <xf numFmtId="164" fontId="3" fillId="16" borderId="14" xfId="0" applyNumberFormat="1" applyFont="1" applyFill="1" applyBorder="1" applyAlignment="1" applyProtection="1">
      <alignment horizontal="center" vertical="center"/>
    </xf>
    <xf numFmtId="0" fontId="22" fillId="17" borderId="13" xfId="1" applyFont="1" applyFill="1" applyBorder="1" applyAlignment="1" applyProtection="1">
      <alignment horizontal="left" vertical="center"/>
      <protection locked="0"/>
    </xf>
    <xf numFmtId="0" fontId="8" fillId="4" borderId="4" xfId="0" applyFont="1" applyFill="1" applyBorder="1" applyAlignment="1" applyProtection="1">
      <alignment horizontal="right" vertical="center"/>
    </xf>
    <xf numFmtId="0" fontId="8" fillId="4" borderId="10" xfId="0" applyFont="1" applyFill="1" applyBorder="1" applyAlignment="1" applyProtection="1">
      <alignment horizontal="right" vertical="top" wrapText="1"/>
    </xf>
    <xf numFmtId="0" fontId="8" fillId="4" borderId="4" xfId="0" applyFont="1" applyFill="1" applyBorder="1" applyAlignment="1" applyProtection="1">
      <alignment horizontal="right" vertical="top"/>
    </xf>
    <xf numFmtId="0" fontId="8" fillId="4" borderId="10" xfId="0" applyFont="1" applyFill="1" applyBorder="1" applyAlignment="1" applyProtection="1">
      <alignment horizontal="right" vertical="top"/>
    </xf>
    <xf numFmtId="164" fontId="3" fillId="17" borderId="14" xfId="0" applyNumberFormat="1" applyFont="1" applyFill="1" applyBorder="1" applyAlignment="1" applyProtection="1">
      <alignment horizontal="center" vertical="center"/>
    </xf>
    <xf numFmtId="164" fontId="3" fillId="15" borderId="14" xfId="0" applyNumberFormat="1" applyFont="1" applyFill="1" applyBorder="1" applyAlignment="1" applyProtection="1">
      <alignment horizontal="center" vertical="center"/>
    </xf>
    <xf numFmtId="0" fontId="3" fillId="11" borderId="4" xfId="0" applyFont="1" applyFill="1" applyBorder="1" applyAlignment="1">
      <alignment horizontal="left" vertical="center"/>
    </xf>
    <xf numFmtId="0" fontId="3" fillId="11" borderId="3" xfId="0" applyFont="1" applyFill="1" applyBorder="1" applyAlignment="1">
      <alignment horizontal="center" vertical="center"/>
    </xf>
    <xf numFmtId="0" fontId="3" fillId="11" borderId="5" xfId="0" applyFont="1" applyFill="1" applyBorder="1" applyAlignment="1">
      <alignment horizontal="center" vertical="center"/>
    </xf>
    <xf numFmtId="0" fontId="22" fillId="16" borderId="13" xfId="1" applyFont="1" applyFill="1" applyBorder="1" applyAlignment="1" applyProtection="1">
      <alignment horizontal="left" vertical="center"/>
      <protection locked="0"/>
    </xf>
    <xf numFmtId="0" fontId="22" fillId="5" borderId="13" xfId="1" applyFont="1" applyFill="1" applyBorder="1" applyAlignment="1" applyProtection="1">
      <alignment horizontal="left" vertical="center"/>
      <protection locked="0"/>
    </xf>
    <xf numFmtId="0" fontId="22" fillId="11" borderId="13" xfId="1" applyFont="1" applyFill="1" applyBorder="1" applyAlignment="1" applyProtection="1">
      <alignment horizontal="left" vertical="center"/>
      <protection locked="0"/>
    </xf>
    <xf numFmtId="164" fontId="3" fillId="11" borderId="14" xfId="0" applyNumberFormat="1" applyFont="1" applyFill="1" applyBorder="1" applyAlignment="1" applyProtection="1">
      <alignment horizontal="center" vertical="center"/>
    </xf>
    <xf numFmtId="0" fontId="3" fillId="12" borderId="8" xfId="0" applyFont="1" applyFill="1" applyBorder="1" applyAlignment="1">
      <alignment horizontal="left" vertical="center" wrapText="1"/>
    </xf>
    <xf numFmtId="0" fontId="1" fillId="0" borderId="17" xfId="0" applyFont="1" applyBorder="1" applyAlignment="1" applyProtection="1">
      <alignment horizontal="left" vertical="center" wrapText="1"/>
    </xf>
    <xf numFmtId="0" fontId="1" fillId="0" borderId="3" xfId="0" applyFont="1" applyBorder="1" applyAlignment="1" applyProtection="1">
      <alignment wrapText="1"/>
    </xf>
    <xf numFmtId="164" fontId="5" fillId="18" borderId="1" xfId="0" applyNumberFormat="1" applyFont="1" applyFill="1" applyBorder="1" applyAlignment="1" applyProtection="1">
      <alignment horizontal="center" vertical="center"/>
    </xf>
    <xf numFmtId="0" fontId="3" fillId="0" borderId="4" xfId="0" applyFont="1" applyBorder="1" applyAlignment="1">
      <alignment vertical="center" wrapText="1"/>
    </xf>
    <xf numFmtId="164" fontId="1" fillId="0" borderId="5" xfId="0" applyNumberFormat="1" applyFont="1" applyBorder="1" applyAlignment="1">
      <alignment horizontal="center" vertical="center" wrapText="1"/>
    </xf>
    <xf numFmtId="0" fontId="9" fillId="14" borderId="4" xfId="0" applyFont="1" applyFill="1" applyBorder="1" applyAlignment="1">
      <alignment horizontal="left" vertical="center"/>
    </xf>
    <xf numFmtId="0" fontId="9" fillId="14" borderId="3" xfId="0" applyFont="1" applyFill="1" applyBorder="1" applyAlignment="1">
      <alignment horizontal="center" vertical="center"/>
    </xf>
    <xf numFmtId="0" fontId="9" fillId="14" borderId="5" xfId="0" applyFont="1" applyFill="1" applyBorder="1" applyAlignment="1">
      <alignment horizontal="center" vertical="center"/>
    </xf>
    <xf numFmtId="164" fontId="1" fillId="0" borderId="3" xfId="0" applyNumberFormat="1" applyFont="1" applyBorder="1" applyAlignment="1">
      <alignment horizontal="center" vertical="center" wrapText="1"/>
    </xf>
    <xf numFmtId="0" fontId="3" fillId="0" borderId="3" xfId="2" applyFont="1" applyBorder="1" applyAlignment="1">
      <alignment horizontal="left" vertical="center" wrapText="1"/>
    </xf>
    <xf numFmtId="164" fontId="3" fillId="0" borderId="3" xfId="2" applyNumberFormat="1" applyFont="1" applyBorder="1" applyAlignment="1">
      <alignment horizontal="center" vertical="center"/>
    </xf>
    <xf numFmtId="0" fontId="3" fillId="0" borderId="4" xfId="0" applyFont="1" applyBorder="1" applyAlignment="1">
      <alignment wrapText="1"/>
    </xf>
    <xf numFmtId="0" fontId="3" fillId="8" borderId="4" xfId="0" applyFont="1" applyFill="1" applyBorder="1" applyAlignment="1">
      <alignment horizontal="left" vertical="center"/>
    </xf>
    <xf numFmtId="0" fontId="3" fillId="8" borderId="3" xfId="0" applyFont="1" applyFill="1" applyBorder="1" applyAlignment="1">
      <alignment horizontal="center" vertical="center"/>
    </xf>
    <xf numFmtId="0" fontId="3" fillId="8" borderId="5" xfId="0" applyFont="1" applyFill="1" applyBorder="1" applyAlignment="1">
      <alignment horizontal="center" vertical="center"/>
    </xf>
    <xf numFmtId="164" fontId="5" fillId="8" borderId="1" xfId="0" applyNumberFormat="1" applyFont="1" applyFill="1" applyBorder="1" applyAlignment="1">
      <alignment horizontal="center" vertical="center"/>
    </xf>
    <xf numFmtId="0" fontId="36" fillId="0" borderId="0" xfId="2" applyFont="1"/>
    <xf numFmtId="0" fontId="36" fillId="26" borderId="0" xfId="2" applyFont="1" applyFill="1" applyAlignment="1">
      <alignment horizontal="center" vertical="center"/>
    </xf>
    <xf numFmtId="0" fontId="36" fillId="26" borderId="0" xfId="2" applyFont="1" applyFill="1" applyAlignment="1">
      <alignment horizontal="center"/>
    </xf>
    <xf numFmtId="167" fontId="36" fillId="26" borderId="0" xfId="2" applyNumberFormat="1" applyFont="1" applyFill="1" applyAlignment="1">
      <alignment horizontal="center"/>
    </xf>
    <xf numFmtId="0" fontId="36" fillId="26" borderId="0" xfId="2" applyFont="1" applyFill="1"/>
    <xf numFmtId="167" fontId="36" fillId="26" borderId="0" xfId="2" applyNumberFormat="1" applyFont="1" applyFill="1"/>
    <xf numFmtId="0" fontId="13" fillId="0" borderId="0" xfId="2"/>
    <xf numFmtId="0" fontId="37" fillId="18" borderId="3" xfId="2" applyFont="1" applyFill="1" applyBorder="1" applyAlignment="1" applyProtection="1">
      <alignment horizontal="center" vertical="center"/>
    </xf>
    <xf numFmtId="0" fontId="38" fillId="18" borderId="3" xfId="2" applyFont="1" applyFill="1" applyBorder="1" applyAlignment="1" applyProtection="1">
      <alignment horizontal="center" vertical="center"/>
    </xf>
    <xf numFmtId="0" fontId="39" fillId="18" borderId="3" xfId="2" applyFont="1" applyFill="1" applyBorder="1" applyAlignment="1" applyProtection="1">
      <alignment horizontal="center" vertical="center"/>
    </xf>
    <xf numFmtId="0" fontId="37" fillId="0" borderId="3" xfId="2" applyFont="1" applyFill="1" applyBorder="1" applyProtection="1"/>
    <xf numFmtId="167" fontId="38" fillId="0" borderId="3" xfId="2" applyNumberFormat="1" applyFont="1" applyFill="1" applyBorder="1" applyAlignment="1" applyProtection="1">
      <alignment horizontal="center"/>
    </xf>
    <xf numFmtId="168" fontId="38" fillId="0" borderId="3" xfId="2" applyNumberFormat="1" applyFont="1" applyFill="1" applyBorder="1" applyAlignment="1" applyProtection="1">
      <alignment horizontal="center"/>
    </xf>
    <xf numFmtId="167" fontId="39" fillId="18" borderId="3" xfId="2" applyNumberFormat="1" applyFont="1" applyFill="1" applyBorder="1" applyAlignment="1" applyProtection="1">
      <alignment horizontal="center" vertical="center"/>
    </xf>
    <xf numFmtId="0" fontId="39" fillId="2" borderId="3" xfId="2" applyFont="1" applyFill="1" applyBorder="1" applyAlignment="1" applyProtection="1">
      <alignment horizontal="center" vertical="center"/>
      <protection locked="0"/>
    </xf>
    <xf numFmtId="0" fontId="22" fillId="8" borderId="13" xfId="1" applyFont="1" applyFill="1" applyBorder="1" applyAlignment="1" applyProtection="1">
      <alignment horizontal="left" vertical="center"/>
      <protection locked="0"/>
    </xf>
    <xf numFmtId="164" fontId="3" fillId="8" borderId="14" xfId="0" applyNumberFormat="1" applyFont="1" applyFill="1" applyBorder="1" applyAlignment="1" applyProtection="1">
      <alignment horizontal="center" vertical="center"/>
    </xf>
    <xf numFmtId="0" fontId="22" fillId="6" borderId="13" xfId="1" applyFont="1" applyFill="1" applyBorder="1" applyAlignment="1" applyProtection="1">
      <alignment horizontal="left" vertical="center"/>
      <protection locked="0"/>
    </xf>
    <xf numFmtId="164" fontId="3" fillId="6" borderId="14" xfId="0" applyNumberFormat="1" applyFont="1" applyFill="1" applyBorder="1" applyAlignment="1" applyProtection="1">
      <alignment horizontal="center" vertical="center"/>
    </xf>
    <xf numFmtId="0" fontId="22" fillId="7" borderId="13" xfId="1" applyFont="1" applyFill="1" applyBorder="1" applyAlignment="1" applyProtection="1">
      <alignment horizontal="left" vertical="center"/>
      <protection locked="0"/>
    </xf>
    <xf numFmtId="164" fontId="3" fillId="7" borderId="14" xfId="0" applyNumberFormat="1" applyFont="1" applyFill="1" applyBorder="1" applyAlignment="1" applyProtection="1">
      <alignment horizontal="center" vertical="center"/>
    </xf>
    <xf numFmtId="0" fontId="16" fillId="14" borderId="13" xfId="1" applyFont="1" applyFill="1" applyBorder="1" applyAlignment="1" applyProtection="1">
      <alignment horizontal="left" vertical="center"/>
      <protection locked="0"/>
    </xf>
    <xf numFmtId="164" fontId="9" fillId="14" borderId="14" xfId="0" applyNumberFormat="1" applyFont="1" applyFill="1" applyBorder="1" applyAlignment="1" applyProtection="1">
      <alignment horizontal="center" vertical="center"/>
    </xf>
    <xf numFmtId="0" fontId="40" fillId="2" borderId="3" xfId="2" applyFont="1" applyFill="1" applyBorder="1" applyAlignment="1" applyProtection="1">
      <alignment horizontal="center" vertical="center"/>
      <protection locked="0"/>
    </xf>
    <xf numFmtId="0" fontId="3" fillId="12" borderId="3" xfId="0" applyFont="1" applyFill="1" applyBorder="1" applyAlignment="1">
      <alignment horizontal="left" vertical="center"/>
    </xf>
    <xf numFmtId="0" fontId="3" fillId="12" borderId="3" xfId="0" applyFont="1" applyFill="1" applyBorder="1" applyAlignment="1">
      <alignment horizontal="center" vertical="center"/>
    </xf>
    <xf numFmtId="0" fontId="2" fillId="0" borderId="3" xfId="0" applyFont="1" applyBorder="1" applyAlignment="1">
      <alignment horizontal="left" vertical="center" wrapText="1"/>
    </xf>
    <xf numFmtId="0" fontId="37" fillId="18" borderId="32" xfId="2" applyFont="1" applyFill="1" applyBorder="1" applyAlignment="1" applyProtection="1">
      <alignment horizontal="center" vertical="center"/>
    </xf>
    <xf numFmtId="0" fontId="44" fillId="0" borderId="3" xfId="2" applyFont="1" applyFill="1" applyBorder="1" applyProtection="1"/>
    <xf numFmtId="164" fontId="6" fillId="3" borderId="6" xfId="0" applyNumberFormat="1" applyFont="1" applyFill="1" applyBorder="1" applyAlignment="1" applyProtection="1">
      <alignment horizontal="center" vertical="center"/>
    </xf>
    <xf numFmtId="164" fontId="5" fillId="3" borderId="5" xfId="0" applyNumberFormat="1" applyFont="1" applyFill="1" applyBorder="1" applyAlignment="1" applyProtection="1">
      <alignment horizontal="center" vertical="center"/>
    </xf>
    <xf numFmtId="164" fontId="6" fillId="3" borderId="19" xfId="0" applyNumberFormat="1" applyFont="1" applyFill="1" applyBorder="1" applyAlignment="1" applyProtection="1">
      <alignment horizontal="center" vertical="center"/>
    </xf>
    <xf numFmtId="0" fontId="2" fillId="0" borderId="4" xfId="0" applyFont="1" applyBorder="1" applyAlignment="1" applyProtection="1">
      <alignment horizontal="left" vertical="center" wrapText="1"/>
    </xf>
    <xf numFmtId="164" fontId="3" fillId="0" borderId="3" xfId="0" applyNumberFormat="1" applyFont="1" applyBorder="1" applyAlignment="1" applyProtection="1">
      <alignment horizontal="center" vertical="center"/>
    </xf>
    <xf numFmtId="0" fontId="12" fillId="0" borderId="4" xfId="0" applyFont="1" applyBorder="1" applyAlignment="1" applyProtection="1">
      <alignment horizontal="left" vertical="center" wrapText="1"/>
    </xf>
    <xf numFmtId="164" fontId="3" fillId="0" borderId="3" xfId="0" applyNumberFormat="1" applyFont="1" applyBorder="1" applyAlignment="1" applyProtection="1">
      <alignment horizontal="center" vertical="center" wrapText="1"/>
    </xf>
    <xf numFmtId="0" fontId="37" fillId="0" borderId="3" xfId="2" applyFont="1" applyFill="1" applyBorder="1" applyAlignment="1" applyProtection="1">
      <alignment wrapText="1"/>
    </xf>
    <xf numFmtId="167" fontId="38" fillId="0" borderId="3" xfId="2" applyNumberFormat="1" applyFont="1" applyFill="1" applyBorder="1" applyAlignment="1" applyProtection="1">
      <alignment horizontal="center" vertical="center"/>
    </xf>
    <xf numFmtId="0" fontId="37" fillId="0" borderId="3" xfId="2" applyFont="1" applyFill="1" applyBorder="1" applyAlignment="1">
      <alignment vertical="center" wrapText="1"/>
    </xf>
    <xf numFmtId="0" fontId="37" fillId="0" borderId="3" xfId="2" applyFont="1" applyBorder="1" applyAlignment="1">
      <alignment vertical="center" wrapText="1"/>
    </xf>
    <xf numFmtId="167" fontId="38" fillId="0" borderId="16" xfId="2" applyNumberFormat="1" applyFont="1" applyFill="1" applyBorder="1" applyAlignment="1" applyProtection="1">
      <alignment horizontal="center" vertical="center"/>
    </xf>
    <xf numFmtId="167" fontId="38" fillId="0" borderId="16" xfId="2" applyNumberFormat="1" applyFont="1" applyBorder="1" applyAlignment="1" applyProtection="1">
      <alignment horizontal="center" vertical="center"/>
    </xf>
    <xf numFmtId="0" fontId="37" fillId="0" borderId="3" xfId="2" applyFont="1" applyFill="1" applyBorder="1"/>
    <xf numFmtId="0" fontId="3" fillId="8" borderId="4" xfId="0" applyFont="1" applyFill="1" applyBorder="1" applyAlignment="1">
      <alignment horizontal="left" vertical="center"/>
    </xf>
    <xf numFmtId="0" fontId="2" fillId="0" borderId="4" xfId="0" applyFont="1" applyBorder="1" applyAlignment="1">
      <alignment wrapText="1"/>
    </xf>
    <xf numFmtId="0" fontId="0" fillId="0" borderId="0" xfId="0" applyFont="1" applyProtection="1"/>
    <xf numFmtId="0" fontId="3" fillId="0" borderId="0" xfId="0" applyFont="1" applyFill="1" applyBorder="1" applyProtection="1"/>
    <xf numFmtId="10" fontId="0" fillId="0" borderId="0" xfId="0" applyNumberFormat="1" applyFont="1" applyProtection="1"/>
    <xf numFmtId="2" fontId="0" fillId="0" borderId="0" xfId="0" applyNumberFormat="1" applyFont="1" applyProtection="1"/>
    <xf numFmtId="0" fontId="9" fillId="9" borderId="3" xfId="0" applyFont="1" applyFill="1" applyBorder="1" applyAlignment="1">
      <alignment horizontal="center" vertical="center"/>
    </xf>
    <xf numFmtId="0" fontId="9" fillId="9" borderId="5" xfId="0" applyFont="1" applyFill="1" applyBorder="1" applyAlignment="1">
      <alignment horizontal="center" vertical="center"/>
    </xf>
    <xf numFmtId="0" fontId="1" fillId="2" borderId="3" xfId="0" applyFont="1" applyFill="1" applyBorder="1" applyAlignment="1" applyProtection="1">
      <alignment horizontal="center" vertical="center"/>
      <protection locked="0"/>
    </xf>
    <xf numFmtId="0" fontId="2" fillId="0" borderId="36" xfId="0" applyFont="1" applyBorder="1" applyAlignment="1">
      <alignment vertical="center" wrapText="1"/>
    </xf>
    <xf numFmtId="0" fontId="2" fillId="0" borderId="37" xfId="0" applyFont="1" applyBorder="1" applyAlignment="1">
      <alignment vertical="center" wrapText="1"/>
    </xf>
    <xf numFmtId="0" fontId="3" fillId="2" borderId="3" xfId="0" applyFont="1" applyFill="1" applyBorder="1" applyAlignment="1" applyProtection="1">
      <alignment horizontal="center" vertical="center" wrapText="1"/>
      <protection locked="0"/>
    </xf>
    <xf numFmtId="0" fontId="2" fillId="0" borderId="4" xfId="0" applyFont="1" applyBorder="1" applyAlignment="1">
      <alignment vertical="center" wrapText="1"/>
    </xf>
    <xf numFmtId="0" fontId="1" fillId="0" borderId="0" xfId="0" applyFont="1" applyAlignment="1">
      <alignment vertical="center"/>
    </xf>
    <xf numFmtId="0" fontId="3" fillId="7" borderId="15" xfId="0" applyFont="1" applyFill="1" applyBorder="1" applyAlignment="1" applyProtection="1">
      <alignment horizontal="center" vertical="center"/>
    </xf>
    <xf numFmtId="0" fontId="3" fillId="7" borderId="16"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8" borderId="16" xfId="0" applyFont="1" applyFill="1" applyBorder="1" applyAlignment="1" applyProtection="1">
      <alignment horizontal="center" vertical="center"/>
    </xf>
    <xf numFmtId="0" fontId="6" fillId="3" borderId="9" xfId="0" applyFont="1" applyFill="1" applyBorder="1" applyAlignment="1" applyProtection="1">
      <alignment horizontal="right" vertical="center"/>
    </xf>
    <xf numFmtId="0" fontId="6" fillId="3" borderId="2" xfId="0" applyFont="1" applyFill="1" applyBorder="1" applyAlignment="1" applyProtection="1">
      <alignment horizontal="right"/>
    </xf>
    <xf numFmtId="0" fontId="3" fillId="11" borderId="15" xfId="0" applyFont="1" applyFill="1" applyBorder="1" applyAlignment="1" applyProtection="1">
      <alignment horizontal="center" vertical="center"/>
    </xf>
    <xf numFmtId="0" fontId="3" fillId="11" borderId="16" xfId="0" applyFont="1" applyFill="1" applyBorder="1" applyAlignment="1" applyProtection="1">
      <alignment horizontal="center" vertical="center"/>
    </xf>
    <xf numFmtId="0" fontId="3" fillId="15" borderId="34" xfId="0" applyFont="1" applyFill="1" applyBorder="1" applyAlignment="1" applyProtection="1">
      <alignment horizontal="center" vertical="center"/>
    </xf>
    <xf numFmtId="0" fontId="3" fillId="15" borderId="35" xfId="0" applyFont="1" applyFill="1" applyBorder="1" applyAlignment="1" applyProtection="1">
      <alignment horizontal="center" vertical="center"/>
    </xf>
    <xf numFmtId="0" fontId="3" fillId="6" borderId="15" xfId="0" applyFont="1" applyFill="1" applyBorder="1" applyAlignment="1" applyProtection="1">
      <alignment horizontal="center" vertical="center"/>
    </xf>
    <xf numFmtId="0" fontId="3" fillId="6" borderId="16" xfId="0" applyFont="1" applyFill="1" applyBorder="1" applyAlignment="1" applyProtection="1">
      <alignment horizontal="center" vertical="center"/>
    </xf>
    <xf numFmtId="0" fontId="3" fillId="17" borderId="15" xfId="0" applyFont="1" applyFill="1" applyBorder="1" applyAlignment="1" applyProtection="1">
      <alignment horizontal="center" vertical="center"/>
    </xf>
    <xf numFmtId="0" fontId="3" fillId="17" borderId="16" xfId="0" applyFont="1" applyFill="1" applyBorder="1" applyAlignment="1" applyProtection="1">
      <alignment horizontal="center" vertical="center"/>
    </xf>
    <xf numFmtId="0" fontId="5" fillId="3" borderId="4" xfId="0" applyFont="1" applyFill="1" applyBorder="1" applyAlignment="1" applyProtection="1">
      <alignment horizontal="right" vertical="center"/>
    </xf>
    <xf numFmtId="0" fontId="5" fillId="3" borderId="3" xfId="0" applyFont="1" applyFill="1" applyBorder="1" applyAlignment="1" applyProtection="1">
      <alignment horizontal="right"/>
    </xf>
    <xf numFmtId="0" fontId="6" fillId="3" borderId="8" xfId="0" applyFont="1" applyFill="1" applyBorder="1" applyAlignment="1" applyProtection="1">
      <alignment horizontal="right" vertical="center"/>
    </xf>
    <xf numFmtId="0" fontId="6" fillId="3" borderId="7" xfId="0" applyFont="1" applyFill="1" applyBorder="1" applyAlignment="1" applyProtection="1">
      <alignment horizontal="right"/>
    </xf>
    <xf numFmtId="0" fontId="3" fillId="5" borderId="15"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16" borderId="15" xfId="0" applyFont="1" applyFill="1" applyBorder="1" applyAlignment="1" applyProtection="1">
      <alignment horizontal="center" vertical="center"/>
    </xf>
    <xf numFmtId="0" fontId="3" fillId="16" borderId="16" xfId="0" applyFont="1" applyFill="1" applyBorder="1" applyAlignment="1" applyProtection="1">
      <alignment horizontal="center" vertical="center"/>
    </xf>
    <xf numFmtId="0" fontId="9" fillId="14" borderId="15" xfId="0" applyFont="1" applyFill="1" applyBorder="1" applyAlignment="1" applyProtection="1">
      <alignment horizontal="center" vertical="center"/>
    </xf>
    <xf numFmtId="0" fontId="9" fillId="14" borderId="16" xfId="0" applyFont="1" applyFill="1" applyBorder="1" applyAlignment="1" applyProtection="1">
      <alignment horizontal="center" vertical="center"/>
    </xf>
    <xf numFmtId="0" fontId="3" fillId="12" borderId="15" xfId="0" applyFont="1" applyFill="1" applyBorder="1" applyAlignment="1" applyProtection="1">
      <alignment horizontal="center" vertical="center"/>
    </xf>
    <xf numFmtId="0" fontId="3" fillId="12" borderId="16" xfId="0" applyFont="1" applyFill="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0" fillId="0" borderId="17" xfId="0" applyBorder="1" applyAlignment="1">
      <alignment vertical="center"/>
    </xf>
    <xf numFmtId="0" fontId="1" fillId="0" borderId="15"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5"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8" fillId="0" borderId="21" xfId="0" applyFont="1" applyFill="1" applyBorder="1" applyAlignment="1" applyProtection="1">
      <alignment horizontal="left" vertical="center" wrapText="1"/>
    </xf>
    <xf numFmtId="0" fontId="8" fillId="0" borderId="22" xfId="0" applyFont="1" applyFill="1" applyBorder="1" applyAlignment="1" applyProtection="1">
      <alignment horizontal="left"/>
    </xf>
    <xf numFmtId="0" fontId="8" fillId="0" borderId="23" xfId="0" applyFont="1" applyFill="1" applyBorder="1" applyAlignment="1" applyProtection="1">
      <alignment horizontal="left"/>
    </xf>
    <xf numFmtId="0" fontId="1" fillId="0" borderId="15" xfId="0" applyFont="1" applyFill="1" applyBorder="1" applyAlignment="1" applyProtection="1">
      <alignment horizontal="center" vertical="top" wrapText="1"/>
      <protection locked="0"/>
    </xf>
    <xf numFmtId="0" fontId="1" fillId="0" borderId="11"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center" vertical="top" wrapText="1"/>
      <protection locked="0"/>
    </xf>
    <xf numFmtId="0" fontId="10" fillId="0" borderId="15" xfId="1" applyFill="1" applyBorder="1" applyAlignment="1" applyProtection="1">
      <alignment horizontal="center" vertical="center"/>
      <protection locked="0"/>
    </xf>
    <xf numFmtId="49" fontId="1" fillId="0" borderId="15" xfId="0" applyNumberFormat="1" applyFont="1" applyFill="1" applyBorder="1" applyAlignment="1" applyProtection="1">
      <alignment horizontal="center" vertical="center"/>
      <protection locked="0"/>
    </xf>
    <xf numFmtId="49" fontId="1" fillId="0" borderId="11" xfId="0" applyNumberFormat="1" applyFont="1" applyFill="1" applyBorder="1" applyAlignment="1" applyProtection="1">
      <alignment horizontal="center" vertical="center"/>
      <protection locked="0"/>
    </xf>
    <xf numFmtId="49" fontId="1" fillId="0" borderId="12" xfId="0" applyNumberFormat="1" applyFont="1" applyFill="1" applyBorder="1" applyAlignment="1" applyProtection="1">
      <alignment horizontal="center" vertical="center"/>
      <protection locked="0"/>
    </xf>
    <xf numFmtId="0" fontId="22" fillId="0" borderId="0" xfId="1" applyFont="1" applyAlignment="1" applyProtection="1">
      <alignment horizontal="center" vertical="center"/>
      <protection locked="0"/>
    </xf>
    <xf numFmtId="0" fontId="5" fillId="0" borderId="0" xfId="0" applyFont="1" applyAlignment="1">
      <alignment horizontal="center" vertical="center"/>
    </xf>
    <xf numFmtId="0" fontId="0" fillId="0" borderId="0" xfId="0" applyAlignment="1"/>
    <xf numFmtId="0" fontId="2" fillId="12" borderId="17" xfId="0" applyFont="1" applyFill="1" applyBorder="1" applyAlignment="1">
      <alignment horizontal="center" vertical="center" wrapText="1"/>
    </xf>
    <xf numFmtId="0" fontId="0" fillId="12" borderId="17" xfId="0" applyFill="1" applyBorder="1" applyAlignment="1">
      <alignment horizontal="center" vertical="center"/>
    </xf>
    <xf numFmtId="0" fontId="5" fillId="12" borderId="9" xfId="0" applyFont="1" applyFill="1" applyBorder="1" applyAlignment="1">
      <alignment horizontal="right" vertical="center"/>
    </xf>
    <xf numFmtId="0" fontId="5" fillId="12" borderId="2" xfId="0" applyFont="1" applyFill="1" applyBorder="1" applyAlignment="1">
      <alignment horizontal="right"/>
    </xf>
    <xf numFmtId="0" fontId="2" fillId="0" borderId="17" xfId="0" applyFont="1" applyBorder="1" applyAlignment="1">
      <alignment horizontal="center" vertical="center" wrapText="1"/>
    </xf>
    <xf numFmtId="0" fontId="0" fillId="0" borderId="17" xfId="0" applyBorder="1" applyAlignment="1">
      <alignment horizontal="center" vertical="center"/>
    </xf>
    <xf numFmtId="0" fontId="2" fillId="12" borderId="3" xfId="0" applyFont="1" applyFill="1" applyBorder="1" applyAlignment="1">
      <alignment horizontal="center" vertical="center" wrapText="1"/>
    </xf>
    <xf numFmtId="0" fontId="0" fillId="12" borderId="3" xfId="0" applyFill="1" applyBorder="1" applyAlignment="1">
      <alignment horizontal="center" vertical="center"/>
    </xf>
    <xf numFmtId="0" fontId="7" fillId="4" borderId="17" xfId="0" applyFont="1" applyFill="1" applyBorder="1" applyAlignment="1">
      <alignment horizontal="center" vertical="center" wrapText="1"/>
    </xf>
    <xf numFmtId="0" fontId="46" fillId="4" borderId="17" xfId="0" applyFont="1" applyFill="1" applyBorder="1" applyAlignment="1">
      <alignment horizontal="center" vertical="center"/>
    </xf>
    <xf numFmtId="0" fontId="21" fillId="14" borderId="17" xfId="0" applyFont="1" applyFill="1" applyBorder="1" applyAlignment="1">
      <alignment horizontal="center" vertical="center" wrapText="1"/>
    </xf>
    <xf numFmtId="0" fontId="18" fillId="14" borderId="17" xfId="0" applyFont="1" applyFill="1" applyBorder="1" applyAlignment="1">
      <alignment horizontal="center" vertical="center"/>
    </xf>
    <xf numFmtId="0" fontId="19" fillId="14" borderId="9" xfId="0" applyFont="1" applyFill="1" applyBorder="1" applyAlignment="1">
      <alignment horizontal="right" vertical="center"/>
    </xf>
    <xf numFmtId="0" fontId="19" fillId="14" borderId="2" xfId="0" applyFont="1" applyFill="1" applyBorder="1" applyAlignment="1">
      <alignment horizontal="right"/>
    </xf>
    <xf numFmtId="0" fontId="21" fillId="14" borderId="4"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18" fillId="14" borderId="5" xfId="0" applyFont="1" applyFill="1" applyBorder="1" applyAlignment="1">
      <alignment horizontal="center" vertical="center" wrapText="1"/>
    </xf>
    <xf numFmtId="0" fontId="5" fillId="7" borderId="8" xfId="0" applyFont="1" applyFill="1" applyBorder="1" applyAlignment="1">
      <alignment horizontal="center" vertical="center"/>
    </xf>
    <xf numFmtId="0" fontId="0" fillId="7" borderId="7" xfId="0" applyFill="1" applyBorder="1" applyAlignment="1">
      <alignment horizontal="center"/>
    </xf>
    <xf numFmtId="0" fontId="0" fillId="7" borderId="6" xfId="0" applyFill="1" applyBorder="1" applyAlignment="1">
      <alignment horizontal="center"/>
    </xf>
    <xf numFmtId="0" fontId="2" fillId="7" borderId="4" xfId="0" applyFont="1" applyFill="1" applyBorder="1" applyAlignment="1">
      <alignment horizontal="center" vertical="center"/>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2"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5" fillId="7" borderId="9" xfId="0" applyFont="1" applyFill="1" applyBorder="1" applyAlignment="1">
      <alignment horizontal="right" vertical="center"/>
    </xf>
    <xf numFmtId="0" fontId="5" fillId="7" borderId="2" xfId="0" applyFont="1" applyFill="1" applyBorder="1" applyAlignment="1">
      <alignment horizontal="right"/>
    </xf>
    <xf numFmtId="0" fontId="5" fillId="7" borderId="29" xfId="0" applyFont="1" applyFill="1" applyBorder="1" applyAlignment="1">
      <alignment horizontal="center" vertical="center"/>
    </xf>
    <xf numFmtId="0" fontId="0" fillId="7" borderId="30" xfId="0" applyFill="1" applyBorder="1" applyAlignment="1">
      <alignment horizontal="center"/>
    </xf>
    <xf numFmtId="0" fontId="0" fillId="7" borderId="31" xfId="0" applyFill="1" applyBorder="1" applyAlignment="1">
      <alignment horizontal="center"/>
    </xf>
    <xf numFmtId="0" fontId="5" fillId="8" borderId="8" xfId="0" applyFont="1" applyFill="1" applyBorder="1" applyAlignment="1">
      <alignment horizontal="center" vertical="center"/>
    </xf>
    <xf numFmtId="0" fontId="0" fillId="8" borderId="7" xfId="0" applyFill="1" applyBorder="1" applyAlignment="1">
      <alignment horizontal="center"/>
    </xf>
    <xf numFmtId="0" fontId="0" fillId="8" borderId="6" xfId="0" applyFill="1" applyBorder="1" applyAlignment="1">
      <alignment horizontal="center"/>
    </xf>
    <xf numFmtId="0" fontId="2"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4" xfId="0" applyFont="1" applyFill="1" applyBorder="1" applyAlignment="1">
      <alignment horizontal="left" vertical="center"/>
    </xf>
    <xf numFmtId="0" fontId="3" fillId="8" borderId="3" xfId="0" applyFont="1" applyFill="1" applyBorder="1" applyAlignment="1">
      <alignment horizontal="left" vertical="center"/>
    </xf>
    <xf numFmtId="0" fontId="3" fillId="8" borderId="5" xfId="0" applyFont="1" applyFill="1" applyBorder="1" applyAlignment="1">
      <alignment horizontal="left" vertical="center"/>
    </xf>
    <xf numFmtId="0" fontId="0" fillId="8" borderId="3" xfId="0" applyFill="1" applyBorder="1" applyAlignment="1">
      <alignment horizontal="center" vertical="center" wrapText="1"/>
    </xf>
    <xf numFmtId="0" fontId="0" fillId="8" borderId="5" xfId="0" applyFill="1" applyBorder="1" applyAlignment="1">
      <alignment horizontal="center" vertical="center" wrapText="1"/>
    </xf>
    <xf numFmtId="0" fontId="5" fillId="8" borderId="9" xfId="0" applyFont="1" applyFill="1" applyBorder="1" applyAlignment="1">
      <alignment horizontal="right" vertical="center"/>
    </xf>
    <xf numFmtId="0" fontId="5" fillId="8" borderId="2" xfId="0" applyFont="1" applyFill="1" applyBorder="1" applyAlignment="1">
      <alignment horizontal="right"/>
    </xf>
    <xf numFmtId="0" fontId="5" fillId="5" borderId="9" xfId="0" applyFont="1" applyFill="1" applyBorder="1" applyAlignment="1" applyProtection="1">
      <alignment horizontal="right" vertical="center"/>
    </xf>
    <xf numFmtId="0" fontId="5" fillId="5" borderId="2" xfId="0" applyFont="1" applyFill="1" applyBorder="1" applyAlignment="1" applyProtection="1">
      <alignment horizontal="right"/>
    </xf>
    <xf numFmtId="0" fontId="2" fillId="5" borderId="17" xfId="0" applyFont="1" applyFill="1" applyBorder="1" applyAlignment="1">
      <alignment horizontal="left" vertical="center" wrapText="1"/>
    </xf>
    <xf numFmtId="0" fontId="2" fillId="5" borderId="27" xfId="0" applyFont="1" applyFill="1" applyBorder="1" applyAlignment="1" applyProtection="1">
      <alignment horizontal="center" vertical="center" wrapText="1"/>
    </xf>
    <xf numFmtId="0" fontId="21" fillId="16" borderId="18" xfId="0" applyFont="1" applyFill="1" applyBorder="1" applyAlignment="1">
      <alignment horizontal="center" vertical="center" wrapText="1"/>
    </xf>
    <xf numFmtId="0" fontId="19" fillId="10" borderId="9" xfId="0" applyFont="1" applyFill="1" applyBorder="1" applyAlignment="1">
      <alignment horizontal="right" vertical="center"/>
    </xf>
    <xf numFmtId="0" fontId="19" fillId="10" borderId="2" xfId="0" applyFont="1" applyFill="1" applyBorder="1" applyAlignment="1">
      <alignment horizontal="right"/>
    </xf>
    <xf numFmtId="0" fontId="21" fillId="16" borderId="4"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2" fillId="18" borderId="0" xfId="0" applyFont="1" applyFill="1" applyBorder="1" applyAlignment="1" applyProtection="1">
      <alignment horizontal="center" vertical="center" wrapText="1"/>
    </xf>
    <xf numFmtId="0" fontId="3" fillId="18" borderId="0" xfId="0" applyFont="1" applyFill="1" applyBorder="1" applyAlignment="1" applyProtection="1">
      <alignment horizontal="center" vertical="center" wrapText="1"/>
    </xf>
    <xf numFmtId="0" fontId="5" fillId="18" borderId="33" xfId="0" applyFont="1" applyFill="1" applyBorder="1" applyAlignment="1" applyProtection="1">
      <alignment horizontal="right" vertical="center"/>
    </xf>
    <xf numFmtId="0" fontId="5" fillId="18" borderId="2" xfId="0" applyFont="1" applyFill="1" applyBorder="1" applyAlignment="1" applyProtection="1">
      <alignment horizontal="right"/>
    </xf>
    <xf numFmtId="0" fontId="5" fillId="11" borderId="9" xfId="0" applyFont="1" applyFill="1" applyBorder="1" applyAlignment="1">
      <alignment horizontal="right" vertical="center"/>
    </xf>
    <xf numFmtId="0" fontId="5" fillId="11" borderId="2" xfId="0" applyFont="1" applyFill="1" applyBorder="1" applyAlignment="1">
      <alignment horizontal="right"/>
    </xf>
    <xf numFmtId="0" fontId="2" fillId="11" borderId="4"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10" xfId="0" applyFont="1" applyFill="1" applyBorder="1" applyAlignment="1">
      <alignment horizontal="left" vertical="center"/>
    </xf>
    <xf numFmtId="0" fontId="3" fillId="11" borderId="11" xfId="0" applyFont="1" applyFill="1" applyBorder="1" applyAlignment="1">
      <alignment horizontal="left" vertical="center"/>
    </xf>
    <xf numFmtId="0" fontId="3" fillId="11" borderId="12" xfId="0" applyFont="1" applyFill="1" applyBorder="1" applyAlignment="1">
      <alignment horizontal="left" vertical="center"/>
    </xf>
    <xf numFmtId="0" fontId="5" fillId="6" borderId="9" xfId="0" applyFont="1" applyFill="1" applyBorder="1" applyAlignment="1">
      <alignment horizontal="right" vertical="center"/>
    </xf>
    <xf numFmtId="0" fontId="5" fillId="6" borderId="2" xfId="0" applyFont="1" applyFill="1" applyBorder="1" applyAlignment="1">
      <alignment horizontal="right"/>
    </xf>
    <xf numFmtId="0" fontId="5" fillId="6" borderId="8" xfId="0" applyFont="1" applyFill="1" applyBorder="1" applyAlignment="1">
      <alignment horizontal="center" vertical="center"/>
    </xf>
    <xf numFmtId="0" fontId="6" fillId="6" borderId="7" xfId="0" applyFont="1" applyFill="1" applyBorder="1" applyAlignment="1">
      <alignment horizontal="center"/>
    </xf>
    <xf numFmtId="0" fontId="6" fillId="6" borderId="6" xfId="0" applyFont="1" applyFill="1" applyBorder="1" applyAlignment="1">
      <alignment horizontal="center"/>
    </xf>
    <xf numFmtId="0" fontId="2" fillId="6" borderId="4"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5" xfId="0" applyFill="1" applyBorder="1" applyAlignment="1">
      <alignment horizontal="center" vertical="center" wrapText="1"/>
    </xf>
    <xf numFmtId="0" fontId="3" fillId="6" borderId="10" xfId="0" applyFont="1" applyFill="1" applyBorder="1" applyAlignment="1">
      <alignment horizontal="left" vertical="center"/>
    </xf>
    <xf numFmtId="0" fontId="3" fillId="6" borderId="11" xfId="0" applyFont="1" applyFill="1" applyBorder="1" applyAlignment="1">
      <alignment horizontal="left" vertical="center"/>
    </xf>
    <xf numFmtId="0" fontId="3" fillId="6" borderId="12" xfId="0" applyFont="1" applyFill="1" applyBorder="1" applyAlignment="1">
      <alignment horizontal="left" vertical="center"/>
    </xf>
    <xf numFmtId="0" fontId="2" fillId="6" borderId="4" xfId="0" applyFont="1" applyFill="1" applyBorder="1" applyAlignment="1">
      <alignment horizontal="center" vertical="center"/>
    </xf>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19" fillId="9" borderId="9" xfId="0" applyFont="1" applyFill="1" applyBorder="1" applyAlignment="1">
      <alignment horizontal="right" vertical="center"/>
    </xf>
    <xf numFmtId="0" fontId="19" fillId="9" borderId="2" xfId="0" applyFont="1" applyFill="1" applyBorder="1" applyAlignment="1">
      <alignment horizontal="right"/>
    </xf>
    <xf numFmtId="0" fontId="19" fillId="9" borderId="8" xfId="0" applyFont="1" applyFill="1" applyBorder="1" applyAlignment="1">
      <alignment horizontal="center" vertical="center"/>
    </xf>
    <xf numFmtId="0" fontId="18" fillId="9" borderId="7" xfId="0" applyFont="1" applyFill="1" applyBorder="1" applyAlignment="1">
      <alignment horizontal="center"/>
    </xf>
    <xf numFmtId="0" fontId="18" fillId="9" borderId="6" xfId="0" applyFont="1" applyFill="1" applyBorder="1" applyAlignment="1">
      <alignment horizontal="center"/>
    </xf>
    <xf numFmtId="0" fontId="21" fillId="9" borderId="4"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5" xfId="0" applyFont="1" applyFill="1" applyBorder="1" applyAlignment="1">
      <alignment horizontal="center" vertical="center"/>
    </xf>
    <xf numFmtId="0" fontId="5" fillId="0" borderId="0" xfId="0" applyFont="1" applyFill="1" applyBorder="1" applyAlignment="1" applyProtection="1">
      <alignment horizontal="right" vertical="center"/>
    </xf>
    <xf numFmtId="0" fontId="5" fillId="5" borderId="0" xfId="0" applyFont="1" applyFill="1" applyBorder="1" applyAlignment="1" applyProtection="1">
      <alignment horizontal="center" vertical="center"/>
    </xf>
    <xf numFmtId="0" fontId="5" fillId="5" borderId="24" xfId="0" applyFont="1" applyFill="1" applyBorder="1" applyAlignment="1" applyProtection="1">
      <alignment horizontal="center" vertical="center"/>
    </xf>
    <xf numFmtId="0" fontId="5" fillId="10" borderId="18" xfId="0" applyFont="1" applyFill="1" applyBorder="1" applyAlignment="1" applyProtection="1">
      <alignment horizontal="center" vertical="center"/>
    </xf>
    <xf numFmtId="0" fontId="5" fillId="10" borderId="26" xfId="0" applyFont="1" applyFill="1" applyBorder="1" applyAlignment="1" applyProtection="1">
      <alignment horizontal="center" vertical="center"/>
    </xf>
    <xf numFmtId="0" fontId="5" fillId="8" borderId="0" xfId="0" applyFont="1" applyFill="1" applyBorder="1" applyAlignment="1" applyProtection="1">
      <alignment horizontal="center" vertical="center"/>
    </xf>
    <xf numFmtId="0" fontId="5" fillId="8" borderId="24" xfId="0" applyFont="1" applyFill="1" applyBorder="1" applyAlignment="1" applyProtection="1">
      <alignment horizontal="center" vertical="center"/>
    </xf>
    <xf numFmtId="0" fontId="5" fillId="13" borderId="0" xfId="0" applyFont="1" applyFill="1" applyBorder="1" applyAlignment="1" applyProtection="1">
      <alignment horizontal="right" vertical="center"/>
    </xf>
    <xf numFmtId="0" fontId="5" fillId="3" borderId="0" xfId="0" applyFont="1" applyFill="1" applyBorder="1" applyAlignment="1" applyProtection="1">
      <alignment horizontal="right" vertical="center"/>
    </xf>
    <xf numFmtId="0" fontId="5" fillId="6" borderId="0" xfId="0" applyFont="1" applyFill="1" applyBorder="1" applyAlignment="1" applyProtection="1">
      <alignment horizontal="center" vertical="center"/>
    </xf>
    <xf numFmtId="0" fontId="5" fillId="6" borderId="24" xfId="0" applyFont="1" applyFill="1" applyBorder="1" applyAlignment="1" applyProtection="1">
      <alignment horizontal="center" vertical="center"/>
    </xf>
    <xf numFmtId="0" fontId="6" fillId="3" borderId="0" xfId="0" applyFont="1" applyFill="1" applyBorder="1" applyAlignment="1" applyProtection="1">
      <alignment horizontal="right" vertical="center"/>
    </xf>
    <xf numFmtId="0" fontId="45" fillId="3" borderId="0" xfId="0" applyFont="1" applyFill="1" applyBorder="1" applyAlignment="1" applyProtection="1">
      <alignment horizontal="right" vertical="center"/>
    </xf>
    <xf numFmtId="0" fontId="5" fillId="9" borderId="0" xfId="0" applyFont="1" applyFill="1" applyBorder="1" applyAlignment="1" applyProtection="1">
      <alignment horizontal="center" vertical="center"/>
    </xf>
    <xf numFmtId="0" fontId="5" fillId="9" borderId="24" xfId="0" applyFont="1" applyFill="1" applyBorder="1" applyAlignment="1" applyProtection="1">
      <alignment horizontal="center" vertical="center"/>
    </xf>
    <xf numFmtId="0" fontId="5" fillId="13" borderId="0" xfId="0" applyFont="1" applyFill="1" applyBorder="1" applyAlignment="1" applyProtection="1">
      <alignment horizontal="center" vertical="center"/>
    </xf>
    <xf numFmtId="0" fontId="5" fillId="13" borderId="24" xfId="0" applyFont="1" applyFill="1" applyBorder="1" applyAlignment="1" applyProtection="1">
      <alignment horizontal="center" vertical="center"/>
    </xf>
    <xf numFmtId="0" fontId="11" fillId="0" borderId="0" xfId="0" applyFont="1" applyAlignment="1" applyProtection="1">
      <alignment horizontal="center" vertical="center" wrapText="1"/>
    </xf>
    <xf numFmtId="0" fontId="5" fillId="3" borderId="0"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1" fillId="0" borderId="3" xfId="0" applyFont="1" applyBorder="1" applyAlignment="1" applyProtection="1">
      <alignment horizontal="left" vertical="center"/>
    </xf>
    <xf numFmtId="0" fontId="23" fillId="0" borderId="0" xfId="0" applyFont="1" applyAlignment="1"/>
    <xf numFmtId="0" fontId="1" fillId="0" borderId="15" xfId="0" applyFont="1" applyBorder="1" applyAlignment="1" applyProtection="1">
      <alignment horizontal="left" vertical="center"/>
    </xf>
    <xf numFmtId="0" fontId="1" fillId="0" borderId="11" xfId="0" applyFont="1" applyBorder="1" applyAlignment="1" applyProtection="1">
      <alignment horizontal="left" vertical="center"/>
    </xf>
    <xf numFmtId="0" fontId="0" fillId="0" borderId="16" xfId="0" applyBorder="1" applyAlignment="1"/>
    <xf numFmtId="0" fontId="1" fillId="0" borderId="15" xfId="0" applyFont="1" applyBorder="1" applyAlignment="1" applyProtection="1">
      <alignment horizontal="left" vertical="center" wrapText="1"/>
    </xf>
    <xf numFmtId="0" fontId="0" fillId="0" borderId="11" xfId="0" applyBorder="1" applyAlignment="1">
      <alignment wrapText="1"/>
    </xf>
    <xf numFmtId="0" fontId="0" fillId="0" borderId="16" xfId="0" applyBorder="1" applyAlignment="1">
      <alignment wrapText="1"/>
    </xf>
    <xf numFmtId="0" fontId="5" fillId="12" borderId="0" xfId="0" applyFont="1" applyFill="1" applyBorder="1" applyAlignment="1" applyProtection="1">
      <alignment horizontal="center" vertical="center"/>
    </xf>
    <xf numFmtId="0" fontId="5" fillId="12" borderId="24" xfId="0" applyFont="1" applyFill="1" applyBorder="1" applyAlignment="1" applyProtection="1">
      <alignment horizontal="center" vertical="center"/>
    </xf>
    <xf numFmtId="0" fontId="5" fillId="0" borderId="25" xfId="0" applyFont="1" applyFill="1" applyBorder="1" applyAlignment="1" applyProtection="1">
      <alignment horizontal="right" vertical="center"/>
    </xf>
    <xf numFmtId="0" fontId="5" fillId="18" borderId="0" xfId="0" applyFont="1" applyFill="1" applyBorder="1" applyAlignment="1" applyProtection="1">
      <alignment horizontal="center" vertical="center"/>
    </xf>
    <xf numFmtId="0" fontId="5" fillId="18" borderId="24" xfId="0" applyFont="1" applyFill="1" applyBorder="1" applyAlignment="1" applyProtection="1">
      <alignment horizontal="center" vertical="center"/>
    </xf>
    <xf numFmtId="0" fontId="5" fillId="14" borderId="0" xfId="0" applyFont="1" applyFill="1" applyBorder="1" applyAlignment="1" applyProtection="1">
      <alignment horizontal="center" vertical="center"/>
    </xf>
    <xf numFmtId="0" fontId="5" fillId="14" borderId="24" xfId="0" applyFont="1" applyFill="1" applyBorder="1" applyAlignment="1" applyProtection="1">
      <alignment horizontal="center" vertical="center"/>
    </xf>
    <xf numFmtId="0" fontId="5" fillId="7" borderId="0" xfId="0" applyFont="1" applyFill="1" applyBorder="1" applyAlignment="1" applyProtection="1">
      <alignment horizontal="center" vertical="center"/>
    </xf>
    <xf numFmtId="0" fontId="5" fillId="7" borderId="24" xfId="0" applyFont="1" applyFill="1" applyBorder="1" applyAlignment="1" applyProtection="1">
      <alignment horizontal="center" vertical="center"/>
    </xf>
  </cellXfs>
  <cellStyles count="28">
    <cellStyle name="Accent" xfId="7"/>
    <cellStyle name="Accent 1" xfId="8"/>
    <cellStyle name="Accent 2" xfId="9"/>
    <cellStyle name="Accent 3" xfId="10"/>
    <cellStyle name="Bad" xfId="11"/>
    <cellStyle name="Error" xfId="12"/>
    <cellStyle name="Footnote" xfId="13"/>
    <cellStyle name="Good" xfId="14"/>
    <cellStyle name="Heading" xfId="3"/>
    <cellStyle name="Heading (user)" xfId="15"/>
    <cellStyle name="Heading 1" xfId="16"/>
    <cellStyle name="Heading 2" xfId="17"/>
    <cellStyle name="Heading 3" xfId="25"/>
    <cellStyle name="Heading1" xfId="4"/>
    <cellStyle name="Hyperlink" xfId="18"/>
    <cellStyle name="Lien hypertexte" xfId="1" builtinId="8"/>
    <cellStyle name="Neutral" xfId="19"/>
    <cellStyle name="Normal" xfId="0" builtinId="0"/>
    <cellStyle name="Normal 2" xfId="2"/>
    <cellStyle name="Normal 3" xfId="24"/>
    <cellStyle name="Note" xfId="20"/>
    <cellStyle name="Result" xfId="5"/>
    <cellStyle name="Result2" xfId="6"/>
    <cellStyle name="Status" xfId="21"/>
    <cellStyle name="Status 2" xfId="26"/>
    <cellStyle name="Text" xfId="22"/>
    <cellStyle name="Text 2" xfId="27"/>
    <cellStyle name="Warning" xfId="23"/>
  </cellStyles>
  <dxfs count="6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ont>
        <color theme="0"/>
      </font>
    </dxf>
  </dxfs>
  <tableStyles count="0" defaultTableStyle="TableStyleMedium2" defaultPivotStyle="PivotStyleLight16"/>
  <colors>
    <mruColors>
      <color rgb="FFFFC91D"/>
      <color rgb="FF538DD5"/>
      <color rgb="FF33D600"/>
      <color rgb="FF97FFC6"/>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296333</xdr:colOff>
      <xdr:row>0</xdr:row>
      <xdr:rowOff>127000</xdr:rowOff>
    </xdr:from>
    <xdr:ext cx="1492250" cy="1277857"/>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667500" y="127000"/>
          <a:ext cx="1492250" cy="127785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ros%20conseil/Downloads/0-Commandes%20de%20Noe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n de commande"/>
      <sheetName val="FRUITS &amp; LEGUMES"/>
      <sheetName val="OEUFS &amp; VOLAILLES"/>
      <sheetName val="FROMAGES &amp; PRODUITS LAITIERS"/>
      <sheetName val="VIANDES"/>
      <sheetName val="POISSONS"/>
      <sheetName val="PAINS"/>
      <sheetName val="MIELS"/>
      <sheetName val="EPICERIE SUCREE &amp; SALEE"/>
      <sheetName val="EPICES &amp; INFUSIONS"/>
      <sheetName val="BOISSONS &amp; BIERES"/>
      <sheetName val="VINS"/>
      <sheetName val="PLANTES &amp; FLEURS"/>
      <sheetName val="Résum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5">
          <cell r="C55">
            <v>0</v>
          </cell>
        </row>
        <row r="59">
          <cell r="C59">
            <v>0</v>
          </cell>
        </row>
        <row r="80">
          <cell r="C80">
            <v>0</v>
          </cell>
        </row>
        <row r="154">
          <cell r="C154">
            <v>101</v>
          </cell>
        </row>
        <row r="171">
          <cell r="C171">
            <v>40</v>
          </cell>
        </row>
        <row r="184">
          <cell r="C184">
            <v>55.5</v>
          </cell>
        </row>
        <row r="215">
          <cell r="C215">
            <v>0</v>
          </cell>
        </row>
        <row r="245">
          <cell r="C245">
            <v>0</v>
          </cell>
        </row>
        <row r="267">
          <cell r="C267">
            <v>0</v>
          </cell>
        </row>
        <row r="279">
          <cell r="C279">
            <v>0</v>
          </cell>
        </row>
        <row r="314">
          <cell r="C314">
            <v>0</v>
          </cell>
        </row>
        <row r="332">
          <cell r="C332">
            <v>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pageSetUpPr fitToPage="1"/>
  </sheetPr>
  <dimension ref="A1:H34"/>
  <sheetViews>
    <sheetView tabSelected="1" zoomScale="80" zoomScaleNormal="80" workbookViewId="0">
      <selection activeCell="B17" sqref="B17:D17"/>
    </sheetView>
  </sheetViews>
  <sheetFormatPr baseColWidth="10" defaultColWidth="11.42578125" defaultRowHeight="15.75"/>
  <cols>
    <col min="1" max="1" width="95.5703125" style="72" customWidth="1"/>
    <col min="2" max="3" width="13.5703125" style="80" customWidth="1"/>
    <col min="4" max="4" width="21.85546875" style="80" customWidth="1"/>
    <col min="5" max="5" width="41.42578125" style="72" customWidth="1"/>
    <col min="6" max="8" width="9.5703125" style="72" customWidth="1"/>
    <col min="9" max="16384" width="11.42578125" style="72"/>
  </cols>
  <sheetData>
    <row r="1" spans="1:8" s="71" customFormat="1" ht="18.75">
      <c r="A1" s="202" t="s">
        <v>411</v>
      </c>
      <c r="B1" s="73"/>
      <c r="C1" s="33"/>
      <c r="D1" s="33"/>
    </row>
    <row r="2" spans="1:8" s="71" customFormat="1" ht="33.75" customHeight="1">
      <c r="A2" s="203"/>
      <c r="B2" s="74"/>
      <c r="C2" s="34"/>
      <c r="D2" s="34"/>
      <c r="E2" s="34"/>
      <c r="F2" s="34"/>
      <c r="G2" s="34"/>
      <c r="H2" s="34"/>
    </row>
    <row r="3" spans="1:8" s="71" customFormat="1" ht="18" hidden="1" customHeight="1">
      <c r="A3" s="203"/>
      <c r="B3" s="34"/>
      <c r="C3" s="34"/>
      <c r="D3" s="34"/>
      <c r="E3" s="34"/>
      <c r="F3" s="34"/>
      <c r="G3" s="34"/>
      <c r="H3" s="34"/>
    </row>
    <row r="4" spans="1:8" s="71" customFormat="1" ht="15" hidden="1" customHeight="1">
      <c r="A4" s="203"/>
      <c r="B4" s="34"/>
      <c r="C4" s="34"/>
      <c r="D4" s="34"/>
      <c r="E4" s="34"/>
      <c r="F4" s="34"/>
      <c r="G4" s="34"/>
      <c r="H4" s="34"/>
    </row>
    <row r="5" spans="1:8" s="71" customFormat="1" ht="18.75" hidden="1" customHeight="1">
      <c r="A5" s="203"/>
      <c r="B5" s="35" t="s">
        <v>22</v>
      </c>
      <c r="C5" s="75"/>
      <c r="D5" s="75"/>
      <c r="E5" s="76"/>
      <c r="F5" s="77"/>
      <c r="G5" s="77"/>
      <c r="H5" s="77"/>
    </row>
    <row r="6" spans="1:8" s="71" customFormat="1" ht="18.75" hidden="1" customHeight="1">
      <c r="A6" s="203"/>
      <c r="B6" s="35" t="s">
        <v>21</v>
      </c>
      <c r="C6" s="75"/>
      <c r="D6" s="75"/>
      <c r="E6" s="76"/>
      <c r="F6" s="77"/>
      <c r="G6" s="77"/>
      <c r="H6" s="77"/>
    </row>
    <row r="7" spans="1:8" s="71" customFormat="1" ht="18.75" hidden="1" customHeight="1">
      <c r="A7" s="203"/>
      <c r="B7" s="35" t="s">
        <v>20</v>
      </c>
      <c r="C7" s="35"/>
      <c r="D7" s="35"/>
      <c r="E7" s="76"/>
      <c r="F7" s="77"/>
      <c r="G7" s="77"/>
      <c r="H7" s="77"/>
    </row>
    <row r="8" spans="1:8" s="71" customFormat="1" ht="108" customHeight="1">
      <c r="A8" s="204"/>
      <c r="B8" s="35"/>
      <c r="C8" s="35"/>
      <c r="D8" s="35"/>
      <c r="E8" s="76"/>
      <c r="F8" s="77"/>
      <c r="G8" s="77"/>
      <c r="H8" s="77"/>
    </row>
    <row r="9" spans="1:8" s="71" customFormat="1" ht="139.5" customHeight="1">
      <c r="A9" s="211" t="s">
        <v>297</v>
      </c>
      <c r="B9" s="212"/>
      <c r="C9" s="212"/>
      <c r="D9" s="213"/>
    </row>
    <row r="10" spans="1:8" s="71" customFormat="1" ht="18.75">
      <c r="A10" s="89" t="s">
        <v>85</v>
      </c>
      <c r="B10" s="205"/>
      <c r="C10" s="206"/>
      <c r="D10" s="207"/>
    </row>
    <row r="11" spans="1:8" s="78" customFormat="1" ht="22.5" customHeight="1">
      <c r="A11" s="90" t="s">
        <v>100</v>
      </c>
      <c r="B11" s="205"/>
      <c r="C11" s="206"/>
      <c r="D11" s="207"/>
    </row>
    <row r="12" spans="1:8" s="78" customFormat="1" ht="50.1" customHeight="1">
      <c r="A12" s="91" t="s">
        <v>101</v>
      </c>
      <c r="B12" s="214"/>
      <c r="C12" s="215"/>
      <c r="D12" s="216"/>
    </row>
    <row r="13" spans="1:8" s="78" customFormat="1" ht="24.75" hidden="1" customHeight="1">
      <c r="A13" s="92" t="s">
        <v>102</v>
      </c>
      <c r="B13" s="205"/>
      <c r="C13" s="206"/>
      <c r="D13" s="207"/>
    </row>
    <row r="14" spans="1:8" s="78" customFormat="1" ht="18" hidden="1" customHeight="1">
      <c r="A14" s="92" t="s">
        <v>86</v>
      </c>
      <c r="B14" s="217"/>
      <c r="C14" s="206"/>
      <c r="D14" s="207"/>
    </row>
    <row r="15" spans="1:8" s="78" customFormat="1" ht="18" customHeight="1">
      <c r="A15" s="92" t="s">
        <v>87</v>
      </c>
      <c r="B15" s="218"/>
      <c r="C15" s="219"/>
      <c r="D15" s="220"/>
    </row>
    <row r="16" spans="1:8" s="78" customFormat="1" ht="22.5" hidden="1" customHeight="1">
      <c r="A16" s="90" t="s">
        <v>75</v>
      </c>
      <c r="B16" s="205"/>
      <c r="C16" s="206"/>
      <c r="D16" s="207"/>
    </row>
    <row r="17" spans="1:8" s="78" customFormat="1" ht="50.1" customHeight="1">
      <c r="A17" s="91" t="s">
        <v>59</v>
      </c>
      <c r="B17" s="208"/>
      <c r="C17" s="209"/>
      <c r="D17" s="210"/>
    </row>
    <row r="18" spans="1:8" s="78" customFormat="1" ht="24" customHeight="1">
      <c r="A18" s="86" t="s">
        <v>116</v>
      </c>
      <c r="B18" s="200" t="s">
        <v>5</v>
      </c>
      <c r="C18" s="201"/>
      <c r="D18" s="64">
        <f>'FRUITS &amp; LEGUMES'!D67</f>
        <v>0</v>
      </c>
    </row>
    <row r="19" spans="1:8" s="78" customFormat="1" ht="24" customHeight="1">
      <c r="A19" s="140" t="s">
        <v>200</v>
      </c>
      <c r="B19" s="198" t="s">
        <v>5</v>
      </c>
      <c r="C19" s="199"/>
      <c r="D19" s="141">
        <f>POISSONS!D28</f>
        <v>0</v>
      </c>
    </row>
    <row r="20" spans="1:8" s="78" customFormat="1" ht="24" customHeight="1">
      <c r="A20" s="138" t="s">
        <v>201</v>
      </c>
      <c r="B20" s="176" t="s">
        <v>5</v>
      </c>
      <c r="C20" s="177"/>
      <c r="D20" s="139">
        <f>'CONDIMENTS &amp; EPICES'!D68</f>
        <v>0</v>
      </c>
    </row>
    <row r="21" spans="1:8" s="78" customFormat="1" ht="24" customHeight="1">
      <c r="A21" s="134" t="s">
        <v>202</v>
      </c>
      <c r="B21" s="178" t="s">
        <v>5</v>
      </c>
      <c r="C21" s="179"/>
      <c r="D21" s="135">
        <f>'EPICERIE SALEE'!D24</f>
        <v>0</v>
      </c>
    </row>
    <row r="22" spans="1:8" s="78" customFormat="1" ht="24" customHeight="1">
      <c r="A22" s="99" t="s">
        <v>68</v>
      </c>
      <c r="B22" s="194" t="s">
        <v>5</v>
      </c>
      <c r="C22" s="195"/>
      <c r="D22" s="63">
        <f>PAINS!D27</f>
        <v>0</v>
      </c>
    </row>
    <row r="23" spans="1:8" s="78" customFormat="1" ht="24" customHeight="1">
      <c r="A23" s="98" t="s">
        <v>108</v>
      </c>
      <c r="B23" s="196" t="s">
        <v>5</v>
      </c>
      <c r="C23" s="197"/>
      <c r="D23" s="87">
        <f>'FROMAGES &amp; PRODUITS LAITIERS'!D31</f>
        <v>0</v>
      </c>
    </row>
    <row r="24" spans="1:8" s="78" customFormat="1" ht="24" customHeight="1">
      <c r="A24" s="100" t="s">
        <v>109</v>
      </c>
      <c r="B24" s="182" t="s">
        <v>5</v>
      </c>
      <c r="C24" s="183"/>
      <c r="D24" s="101">
        <f>MIELS!D29</f>
        <v>0</v>
      </c>
    </row>
    <row r="25" spans="1:8" s="78" customFormat="1" ht="24" customHeight="1">
      <c r="A25" s="136" t="s">
        <v>203</v>
      </c>
      <c r="B25" s="186" t="s">
        <v>5</v>
      </c>
      <c r="C25" s="187"/>
      <c r="D25" s="137">
        <f>'EPICERIE SUCREE'!D24</f>
        <v>0</v>
      </c>
    </row>
    <row r="26" spans="1:8" s="78" customFormat="1" ht="24" customHeight="1">
      <c r="A26" s="88" t="s">
        <v>121</v>
      </c>
      <c r="B26" s="188" t="s">
        <v>5</v>
      </c>
      <c r="C26" s="189"/>
      <c r="D26" s="93">
        <f>'BOISSONS &amp; BIERES'!D43</f>
        <v>0</v>
      </c>
    </row>
    <row r="27" spans="1:8" s="78" customFormat="1" ht="24" customHeight="1">
      <c r="A27" s="81" t="s">
        <v>97</v>
      </c>
      <c r="B27" s="184" t="s">
        <v>5</v>
      </c>
      <c r="C27" s="185"/>
      <c r="D27" s="94">
        <f>'PLANTES &amp; FLEURS'!D14+'PLANTES &amp; FLEURS'!D23</f>
        <v>0</v>
      </c>
    </row>
    <row r="28" spans="1:8" ht="24" customHeight="1">
      <c r="A28" s="192" t="s">
        <v>296</v>
      </c>
      <c r="B28" s="193"/>
      <c r="C28" s="193"/>
      <c r="D28" s="148">
        <f>IF(B11="Livraison",IF(D30&lt;5,7,IF(D30&lt;10,5,IF(D30&lt;15,3,1))),0)</f>
        <v>0</v>
      </c>
      <c r="G28" s="79"/>
      <c r="H28" s="79"/>
    </row>
    <row r="29" spans="1:8" ht="24" customHeight="1">
      <c r="A29" s="190" t="s">
        <v>58</v>
      </c>
      <c r="B29" s="191"/>
      <c r="C29" s="191"/>
      <c r="D29" s="149">
        <f>SUM(D17:D28)</f>
        <v>0</v>
      </c>
      <c r="G29" s="79"/>
      <c r="H29" s="79"/>
    </row>
    <row r="30" spans="1:8" ht="24" customHeight="1">
      <c r="A30" s="180" t="s">
        <v>239</v>
      </c>
      <c r="B30" s="181"/>
      <c r="C30" s="181"/>
      <c r="D30" s="36">
        <f>Résumé!E335</f>
        <v>0</v>
      </c>
      <c r="G30" s="79"/>
      <c r="H30" s="79"/>
    </row>
    <row r="34" spans="1:1">
      <c r="A34" s="72">
        <f>IF(D30&lt;5,7,IF(D30&lt;10,5,IF(D30&lt;15,3,1)))</f>
        <v>7</v>
      </c>
    </row>
  </sheetData>
  <sheetProtection password="9C72" sheet="1" objects="1" scenarios="1" selectLockedCells="1"/>
  <mergeCells count="23">
    <mergeCell ref="B19:C19"/>
    <mergeCell ref="B18:C18"/>
    <mergeCell ref="A1:A8"/>
    <mergeCell ref="B11:D11"/>
    <mergeCell ref="B16:D16"/>
    <mergeCell ref="B17:D17"/>
    <mergeCell ref="A9:D9"/>
    <mergeCell ref="B10:D10"/>
    <mergeCell ref="B12:D12"/>
    <mergeCell ref="B13:D13"/>
    <mergeCell ref="B14:D14"/>
    <mergeCell ref="B15:D15"/>
    <mergeCell ref="B20:C20"/>
    <mergeCell ref="B21:C21"/>
    <mergeCell ref="A30:C30"/>
    <mergeCell ref="B24:C24"/>
    <mergeCell ref="B27:C27"/>
    <mergeCell ref="B25:C25"/>
    <mergeCell ref="B26:C26"/>
    <mergeCell ref="A29:C29"/>
    <mergeCell ref="A28:C28"/>
    <mergeCell ref="B22:C22"/>
    <mergeCell ref="B23:C23"/>
  </mergeCells>
  <conditionalFormatting sqref="H30 H28">
    <cfRule type="cellIs" dxfId="61" priority="33" operator="equal">
      <formula>0</formula>
    </cfRule>
  </conditionalFormatting>
  <conditionalFormatting sqref="B10:D11 B14:D16">
    <cfRule type="expression" dxfId="60" priority="7">
      <formula>B10=""</formula>
    </cfRule>
  </conditionalFormatting>
  <conditionalFormatting sqref="B12:D13">
    <cfRule type="expression" dxfId="59" priority="4">
      <formula>IF($B$11="",B12="",AND($B$11="Livraison",B12=""))</formula>
    </cfRule>
  </conditionalFormatting>
  <conditionalFormatting sqref="H29">
    <cfRule type="cellIs" dxfId="58" priority="3" operator="equal">
      <formula>0</formula>
    </cfRule>
  </conditionalFormatting>
  <dataValidations count="3">
    <dataValidation type="list" allowBlank="1" showInputMessage="1" showErrorMessage="1" sqref="B11:D11">
      <formula1>"Collecte au marché,Livraison"</formula1>
    </dataValidation>
    <dataValidation type="list" allowBlank="1" showInputMessage="1" showErrorMessage="1" sqref="B16:D16">
      <formula1>"CB,Chèque"</formula1>
    </dataValidation>
    <dataValidation type="list" allowBlank="1" showInputMessage="1" showErrorMessage="1" sqref="B13:D13">
      <formula1>"Maison,Appartement"</formula1>
    </dataValidation>
  </dataValidations>
  <hyperlinks>
    <hyperlink ref="A22" location="PAINS!A1" display="Pour commander du pain, cliquez ici"/>
    <hyperlink ref="A24" location="MIELS!A1" display="Pour commander du miels, cliquez ici"/>
    <hyperlink ref="A19" location="POISSONS!A1" display="Pour commander des colis de poisson, cliquez ici"/>
    <hyperlink ref="A27" location="'Plantes &amp; Fleurs'!A1" display="Pour commander des produits de Sicile, cliquez ici"/>
    <hyperlink ref="A18" location="'FRUITS &amp; LEGUMES'!A1" display="Pour commander des fruits &amp; légumes cliquez ici"/>
    <hyperlink ref="A25" location="'EPICERIE SUCREE'!A1" display="Pour commander de l'epicerie sucrée, cliquez ici"/>
    <hyperlink ref="A23" location="'FROMAGES &amp; PRODUITS LAITIERS'!A1" display="Pour commander des produits laitiers, cliquez ici"/>
    <hyperlink ref="A20" location="'CONDIMENTS &amp; EPICES'!A1" display="Pour commander des condiments &amp; des épices, cliquez ici"/>
    <hyperlink ref="A21" location="'EPICERIE SALEE'!A1" display="Pour commander de l'épicerie salée, cliquez ici"/>
    <hyperlink ref="A26" location="'BOISSONS &amp; BIERES'!A1" display="Pour commander des boissons ou bières artisanales, cliquez ici"/>
  </hyperlinks>
  <pageMargins left="0.25" right="0.25" top="0.75" bottom="0.75" header="0.3" footer="0.3"/>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sheetPr codeName="Feuil9">
    <pageSetUpPr fitToPage="1"/>
  </sheetPr>
  <dimension ref="A1:D26"/>
  <sheetViews>
    <sheetView zoomScale="90" zoomScaleNormal="90" workbookViewId="0">
      <selection activeCell="C5" sqref="C5"/>
    </sheetView>
  </sheetViews>
  <sheetFormatPr baseColWidth="10" defaultColWidth="11.42578125" defaultRowHeight="15.75"/>
  <cols>
    <col min="1" max="1" width="95.5703125" style="1" customWidth="1"/>
    <col min="2" max="4" width="13.5703125" style="2" customWidth="1"/>
    <col min="5" max="5" width="41.42578125" style="1" customWidth="1"/>
    <col min="6" max="8" width="9.5703125" style="1" customWidth="1"/>
    <col min="9" max="16384" width="11.42578125" style="1"/>
  </cols>
  <sheetData>
    <row r="1" spans="1:4" ht="24.95" customHeight="1">
      <c r="A1" s="292" t="s">
        <v>53</v>
      </c>
      <c r="B1" s="293"/>
      <c r="C1" s="293"/>
      <c r="D1" s="294"/>
    </row>
    <row r="2" spans="1:4" ht="20.100000000000001" customHeight="1">
      <c r="A2" s="295" t="s">
        <v>127</v>
      </c>
      <c r="B2" s="296"/>
      <c r="C2" s="296"/>
      <c r="D2" s="297"/>
    </row>
    <row r="3" spans="1:4" ht="18.75">
      <c r="A3" s="15" t="s">
        <v>8</v>
      </c>
      <c r="B3" s="13" t="s">
        <v>7</v>
      </c>
      <c r="C3" s="13" t="s">
        <v>6</v>
      </c>
      <c r="D3" s="14" t="s">
        <v>5</v>
      </c>
    </row>
    <row r="4" spans="1:4" ht="18.75">
      <c r="A4" s="298" t="s">
        <v>80</v>
      </c>
      <c r="B4" s="299"/>
      <c r="C4" s="299"/>
      <c r="D4" s="300"/>
    </row>
    <row r="5" spans="1:4" ht="18.75">
      <c r="A5" s="10" t="s">
        <v>13</v>
      </c>
      <c r="B5" s="8">
        <v>3.2</v>
      </c>
      <c r="C5" s="7"/>
      <c r="D5" s="9">
        <f>B5*C5</f>
        <v>0</v>
      </c>
    </row>
    <row r="6" spans="1:4" ht="18.75">
      <c r="A6" s="10" t="s">
        <v>98</v>
      </c>
      <c r="B6" s="8">
        <v>3.2</v>
      </c>
      <c r="C6" s="7"/>
      <c r="D6" s="9">
        <f>B6*C6</f>
        <v>0</v>
      </c>
    </row>
    <row r="7" spans="1:4" ht="18.75">
      <c r="A7" s="10" t="s">
        <v>12</v>
      </c>
      <c r="B7" s="8">
        <v>3.2</v>
      </c>
      <c r="C7" s="7"/>
      <c r="D7" s="9">
        <f t="shared" ref="D7" si="0">B7*C7</f>
        <v>0</v>
      </c>
    </row>
    <row r="8" spans="1:4" s="3" customFormat="1" ht="20.100000000000001" customHeight="1">
      <c r="A8" s="301" t="s">
        <v>128</v>
      </c>
      <c r="B8" s="302"/>
      <c r="C8" s="302"/>
      <c r="D8" s="303"/>
    </row>
    <row r="9" spans="1:4" ht="18.75">
      <c r="A9" s="15" t="s">
        <v>129</v>
      </c>
      <c r="B9" s="13" t="s">
        <v>7</v>
      </c>
      <c r="C9" s="13" t="s">
        <v>6</v>
      </c>
      <c r="D9" s="14" t="s">
        <v>5</v>
      </c>
    </row>
    <row r="10" spans="1:4" ht="18.75">
      <c r="A10" s="10" t="s">
        <v>323</v>
      </c>
      <c r="B10" s="8">
        <v>6.5</v>
      </c>
      <c r="C10" s="7"/>
      <c r="D10" s="9">
        <f t="shared" ref="D10" si="1">B10*C10</f>
        <v>0</v>
      </c>
    </row>
    <row r="11" spans="1:4" ht="18.75">
      <c r="A11" s="10" t="s">
        <v>308</v>
      </c>
      <c r="B11" s="8">
        <v>6.5</v>
      </c>
      <c r="C11" s="7"/>
      <c r="D11" s="9">
        <f t="shared" ref="D11" si="2">B11*C11</f>
        <v>0</v>
      </c>
    </row>
    <row r="12" spans="1:4" ht="18.75">
      <c r="A12" s="10" t="s">
        <v>204</v>
      </c>
      <c r="B12" s="8">
        <v>6.5</v>
      </c>
      <c r="C12" s="7"/>
      <c r="D12" s="9">
        <f t="shared" ref="D12" si="3">B12*C12</f>
        <v>0</v>
      </c>
    </row>
    <row r="13" spans="1:4" ht="18.75">
      <c r="A13" s="10" t="s">
        <v>154</v>
      </c>
      <c r="B13" s="8">
        <v>6.5</v>
      </c>
      <c r="C13" s="7"/>
      <c r="D13" s="9">
        <f t="shared" ref="D13" si="4">B13*C13</f>
        <v>0</v>
      </c>
    </row>
    <row r="14" spans="1:4" ht="18.75">
      <c r="A14" s="10" t="s">
        <v>380</v>
      </c>
      <c r="B14" s="8">
        <v>6.5</v>
      </c>
      <c r="C14" s="7"/>
      <c r="D14" s="9">
        <f t="shared" ref="D14" si="5">B14*C14</f>
        <v>0</v>
      </c>
    </row>
    <row r="15" spans="1:4" ht="18.75">
      <c r="A15" s="10" t="s">
        <v>324</v>
      </c>
      <c r="B15" s="8">
        <v>6.5</v>
      </c>
      <c r="C15" s="7"/>
      <c r="D15" s="9">
        <f t="shared" ref="D15" si="6">B15*C15</f>
        <v>0</v>
      </c>
    </row>
    <row r="16" spans="1:4" ht="18.75">
      <c r="A16" s="10" t="s">
        <v>381</v>
      </c>
      <c r="B16" s="8">
        <v>6.5</v>
      </c>
      <c r="C16" s="7"/>
      <c r="D16" s="9">
        <f t="shared" ref="D16" si="7">B16*C16</f>
        <v>0</v>
      </c>
    </row>
    <row r="17" spans="1:4" ht="18.75">
      <c r="A17" s="10" t="s">
        <v>165</v>
      </c>
      <c r="B17" s="8">
        <v>6.5</v>
      </c>
      <c r="C17" s="7"/>
      <c r="D17" s="9">
        <f t="shared" ref="D17" si="8">B17*C17</f>
        <v>0</v>
      </c>
    </row>
    <row r="18" spans="1:4" ht="18.75">
      <c r="A18" s="10" t="s">
        <v>382</v>
      </c>
      <c r="B18" s="8">
        <v>6.5</v>
      </c>
      <c r="C18" s="7"/>
      <c r="D18" s="9">
        <f t="shared" ref="D18" si="9">B18*C18</f>
        <v>0</v>
      </c>
    </row>
    <row r="19" spans="1:4" ht="18.75">
      <c r="A19" s="10" t="s">
        <v>155</v>
      </c>
      <c r="B19" s="8">
        <v>6.5</v>
      </c>
      <c r="C19" s="7"/>
      <c r="D19" s="9">
        <f t="shared" ref="D19:D22" si="10">B19*C19</f>
        <v>0</v>
      </c>
    </row>
    <row r="20" spans="1:4" ht="18.75">
      <c r="A20" s="10" t="s">
        <v>309</v>
      </c>
      <c r="B20" s="8">
        <v>6.5</v>
      </c>
      <c r="C20" s="7"/>
      <c r="D20" s="9">
        <f t="shared" si="10"/>
        <v>0</v>
      </c>
    </row>
    <row r="21" spans="1:4" ht="18.75">
      <c r="A21" s="10" t="s">
        <v>384</v>
      </c>
      <c r="B21" s="8">
        <v>6.5</v>
      </c>
      <c r="C21" s="7"/>
      <c r="D21" s="9">
        <f t="shared" ref="D21" si="11">B21*C21</f>
        <v>0</v>
      </c>
    </row>
    <row r="22" spans="1:4" ht="18.75">
      <c r="A22" s="10" t="s">
        <v>48</v>
      </c>
      <c r="B22" s="8">
        <v>6.5</v>
      </c>
      <c r="C22" s="7"/>
      <c r="D22" s="9">
        <f t="shared" si="10"/>
        <v>0</v>
      </c>
    </row>
    <row r="23" spans="1:4" ht="18.75">
      <c r="A23" s="10" t="s">
        <v>383</v>
      </c>
      <c r="B23" s="8">
        <v>6.5</v>
      </c>
      <c r="C23" s="7"/>
      <c r="D23" s="9">
        <f t="shared" ref="D23" si="12">B23*C23</f>
        <v>0</v>
      </c>
    </row>
    <row r="24" spans="1:4" ht="23.25">
      <c r="A24" s="290" t="s">
        <v>66</v>
      </c>
      <c r="B24" s="291"/>
      <c r="C24" s="291"/>
      <c r="D24" s="21">
        <f>SUM(D5:D7,D10:D23)</f>
        <v>0</v>
      </c>
    </row>
    <row r="26" spans="1:4" ht="18.75">
      <c r="A26" s="221" t="s">
        <v>76</v>
      </c>
      <c r="B26" s="221"/>
      <c r="C26" s="221"/>
      <c r="D26" s="221"/>
    </row>
  </sheetData>
  <sheetProtection password="9C72" sheet="1" objects="1" scenarios="1" selectLockedCells="1"/>
  <mergeCells count="6">
    <mergeCell ref="A24:C24"/>
    <mergeCell ref="A26:D26"/>
    <mergeCell ref="A1:D1"/>
    <mergeCell ref="A2:D2"/>
    <mergeCell ref="A4:D4"/>
    <mergeCell ref="A8:D8"/>
  </mergeCells>
  <conditionalFormatting sqref="D5:D7 D10:D24">
    <cfRule type="cellIs" dxfId="10" priority="71" operator="equal">
      <formula>0</formula>
    </cfRule>
  </conditionalFormatting>
  <hyperlinks>
    <hyperlink ref="A26:D26"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11.xml><?xml version="1.0" encoding="utf-8"?>
<worksheet xmlns="http://schemas.openxmlformats.org/spreadsheetml/2006/main" xmlns:r="http://schemas.openxmlformats.org/officeDocument/2006/relationships">
  <sheetPr codeName="Feuil10">
    <pageSetUpPr fitToPage="1"/>
  </sheetPr>
  <dimension ref="A1:D45"/>
  <sheetViews>
    <sheetView topLeftCell="A13" zoomScale="90" zoomScaleNormal="90" workbookViewId="0">
      <selection activeCell="C4" sqref="C4"/>
    </sheetView>
  </sheetViews>
  <sheetFormatPr baseColWidth="10" defaultColWidth="11.42578125" defaultRowHeight="15.75"/>
  <cols>
    <col min="1" max="1" width="99.5703125" style="1" customWidth="1"/>
    <col min="2" max="4" width="13.5703125" style="2" customWidth="1"/>
    <col min="5" max="5" width="41.42578125" style="1" customWidth="1"/>
    <col min="6" max="8" width="9.5703125" style="1" customWidth="1"/>
    <col min="9" max="16384" width="11.42578125" style="1"/>
  </cols>
  <sheetData>
    <row r="1" spans="1:4" ht="24.95" customHeight="1">
      <c r="A1" s="306" t="s">
        <v>57</v>
      </c>
      <c r="B1" s="307"/>
      <c r="C1" s="307"/>
      <c r="D1" s="308"/>
    </row>
    <row r="2" spans="1:4" ht="20.100000000000001" customHeight="1">
      <c r="A2" s="309" t="s">
        <v>138</v>
      </c>
      <c r="B2" s="310"/>
      <c r="C2" s="310"/>
      <c r="D2" s="311"/>
    </row>
    <row r="3" spans="1:4" ht="18.75">
      <c r="A3" s="57" t="s">
        <v>8</v>
      </c>
      <c r="B3" s="83" t="s">
        <v>7</v>
      </c>
      <c r="C3" s="83" t="s">
        <v>6</v>
      </c>
      <c r="D3" s="84" t="s">
        <v>5</v>
      </c>
    </row>
    <row r="4" spans="1:4" ht="18.75">
      <c r="A4" s="6" t="s">
        <v>313</v>
      </c>
      <c r="B4" s="8">
        <v>3.5</v>
      </c>
      <c r="C4" s="7"/>
      <c r="D4" s="9">
        <f>B4*C4</f>
        <v>0</v>
      </c>
    </row>
    <row r="5" spans="1:4" ht="20.100000000000001" customHeight="1">
      <c r="A5" s="309" t="s">
        <v>139</v>
      </c>
      <c r="B5" s="310"/>
      <c r="C5" s="310"/>
      <c r="D5" s="311"/>
    </row>
    <row r="6" spans="1:4" ht="18.75">
      <c r="A6" s="57" t="s">
        <v>8</v>
      </c>
      <c r="B6" s="83" t="s">
        <v>7</v>
      </c>
      <c r="C6" s="83" t="s">
        <v>6</v>
      </c>
      <c r="D6" s="84" t="s">
        <v>5</v>
      </c>
    </row>
    <row r="7" spans="1:4" ht="18.75">
      <c r="A7" s="6" t="s">
        <v>45</v>
      </c>
      <c r="B7" s="8">
        <v>4</v>
      </c>
      <c r="C7" s="7"/>
      <c r="D7" s="9">
        <f>B7*C7</f>
        <v>0</v>
      </c>
    </row>
    <row r="8" spans="1:4" ht="18.75">
      <c r="A8" s="6" t="s">
        <v>166</v>
      </c>
      <c r="B8" s="8">
        <v>4.5</v>
      </c>
      <c r="C8" s="7"/>
      <c r="D8" s="9">
        <f>B8*C8</f>
        <v>0</v>
      </c>
    </row>
    <row r="9" spans="1:4" ht="18.75">
      <c r="A9" s="6" t="s">
        <v>173</v>
      </c>
      <c r="B9" s="8">
        <v>3.5</v>
      </c>
      <c r="C9" s="7"/>
      <c r="D9" s="9">
        <f>B9*C9</f>
        <v>0</v>
      </c>
    </row>
    <row r="10" spans="1:4" ht="18.75">
      <c r="A10" s="6" t="s">
        <v>46</v>
      </c>
      <c r="B10" s="8">
        <v>4</v>
      </c>
      <c r="C10" s="7"/>
      <c r="D10" s="9">
        <f>B10*C10</f>
        <v>0</v>
      </c>
    </row>
    <row r="11" spans="1:4" ht="18.75">
      <c r="A11" s="6" t="s">
        <v>47</v>
      </c>
      <c r="B11" s="8">
        <v>4</v>
      </c>
      <c r="C11" s="7"/>
      <c r="D11" s="9">
        <f>B11*C11</f>
        <v>0</v>
      </c>
    </row>
    <row r="12" spans="1:4" ht="20.100000000000001" customHeight="1">
      <c r="A12" s="309" t="s">
        <v>140</v>
      </c>
      <c r="B12" s="310"/>
      <c r="C12" s="310"/>
      <c r="D12" s="311"/>
    </row>
    <row r="13" spans="1:4" ht="18.75">
      <c r="A13" s="57" t="s">
        <v>8</v>
      </c>
      <c r="B13" s="83" t="s">
        <v>7</v>
      </c>
      <c r="C13" s="83" t="s">
        <v>6</v>
      </c>
      <c r="D13" s="84" t="s">
        <v>5</v>
      </c>
    </row>
    <row r="14" spans="1:4" ht="20.100000000000001" customHeight="1">
      <c r="A14" s="309" t="s">
        <v>399</v>
      </c>
      <c r="B14" s="310"/>
      <c r="C14" s="310"/>
      <c r="D14" s="311"/>
    </row>
    <row r="15" spans="1:4" s="175" customFormat="1" ht="37.5">
      <c r="A15" s="174" t="s">
        <v>400</v>
      </c>
      <c r="B15" s="8">
        <v>3.5</v>
      </c>
      <c r="C15" s="7"/>
      <c r="D15" s="9">
        <f t="shared" ref="D15" si="0">B15*C15</f>
        <v>0</v>
      </c>
    </row>
    <row r="16" spans="1:4" ht="20.100000000000001" customHeight="1">
      <c r="A16" s="309" t="s">
        <v>365</v>
      </c>
      <c r="B16" s="310"/>
      <c r="C16" s="310"/>
      <c r="D16" s="311"/>
    </row>
    <row r="17" spans="1:4" ht="37.5">
      <c r="A17" s="114" t="s">
        <v>366</v>
      </c>
      <c r="B17" s="8">
        <v>3</v>
      </c>
      <c r="C17" s="7"/>
      <c r="D17" s="9">
        <f t="shared" ref="D17" si="1">B17*C17</f>
        <v>0</v>
      </c>
    </row>
    <row r="18" spans="1:4" ht="20.100000000000001" customHeight="1">
      <c r="A18" s="309" t="s">
        <v>357</v>
      </c>
      <c r="B18" s="310"/>
      <c r="C18" s="310"/>
      <c r="D18" s="311"/>
    </row>
    <row r="19" spans="1:4" ht="18.75">
      <c r="A19" s="6" t="s">
        <v>298</v>
      </c>
      <c r="B19" s="8">
        <v>2.7</v>
      </c>
      <c r="C19" s="7"/>
      <c r="D19" s="9">
        <f t="shared" ref="D19:D26" si="2">B19*C19</f>
        <v>0</v>
      </c>
    </row>
    <row r="20" spans="1:4" ht="18.75">
      <c r="A20" s="6" t="s">
        <v>395</v>
      </c>
      <c r="B20" s="8">
        <v>2.7</v>
      </c>
      <c r="C20" s="7"/>
      <c r="D20" s="9">
        <f t="shared" ref="D20:D21" si="3">B20*C20</f>
        <v>0</v>
      </c>
    </row>
    <row r="21" spans="1:4" ht="18.75">
      <c r="A21" s="6" t="s">
        <v>397</v>
      </c>
      <c r="B21" s="8">
        <v>2.7</v>
      </c>
      <c r="C21" s="7"/>
      <c r="D21" s="9">
        <f t="shared" si="3"/>
        <v>0</v>
      </c>
    </row>
    <row r="22" spans="1:4" ht="18.75">
      <c r="A22" s="6" t="s">
        <v>398</v>
      </c>
      <c r="B22" s="8">
        <v>5.4</v>
      </c>
      <c r="C22" s="7"/>
      <c r="D22" s="9">
        <f>B22*C22</f>
        <v>0</v>
      </c>
    </row>
    <row r="23" spans="1:4" ht="20.100000000000001" customHeight="1">
      <c r="A23" s="309" t="s">
        <v>356</v>
      </c>
      <c r="B23" s="310"/>
      <c r="C23" s="310"/>
      <c r="D23" s="311"/>
    </row>
    <row r="24" spans="1:4" ht="18.75">
      <c r="A24" s="114" t="s">
        <v>386</v>
      </c>
      <c r="B24" s="8">
        <v>2.7</v>
      </c>
      <c r="C24" s="7"/>
      <c r="D24" s="9">
        <f t="shared" ref="D24" si="4">B24*C24</f>
        <v>0</v>
      </c>
    </row>
    <row r="25" spans="1:4" ht="18.75">
      <c r="A25" s="6" t="s">
        <v>99</v>
      </c>
      <c r="B25" s="8">
        <v>2.7</v>
      </c>
      <c r="C25" s="7"/>
      <c r="D25" s="9">
        <f t="shared" si="2"/>
        <v>0</v>
      </c>
    </row>
    <row r="26" spans="1:4" ht="18.75">
      <c r="A26" s="6" t="s">
        <v>409</v>
      </c>
      <c r="B26" s="8">
        <v>2.7</v>
      </c>
      <c r="C26" s="65"/>
      <c r="D26" s="9">
        <f t="shared" si="2"/>
        <v>0</v>
      </c>
    </row>
    <row r="27" spans="1:4" ht="18.75">
      <c r="A27" s="6" t="s">
        <v>238</v>
      </c>
      <c r="B27" s="8">
        <v>2.7</v>
      </c>
      <c r="C27" s="7"/>
      <c r="D27" s="9">
        <f t="shared" ref="D27:D28" si="5">B27*C27</f>
        <v>0</v>
      </c>
    </row>
    <row r="28" spans="1:4" ht="18.75">
      <c r="A28" s="6" t="s">
        <v>152</v>
      </c>
      <c r="B28" s="8">
        <v>2.7</v>
      </c>
      <c r="C28" s="7"/>
      <c r="D28" s="9">
        <f t="shared" si="5"/>
        <v>0</v>
      </c>
    </row>
    <row r="29" spans="1:4" ht="18.75">
      <c r="A29" s="6" t="s">
        <v>96</v>
      </c>
      <c r="B29" s="8">
        <v>5.4</v>
      </c>
      <c r="C29" s="7"/>
      <c r="D29" s="9">
        <f>B29*C29</f>
        <v>0</v>
      </c>
    </row>
    <row r="30" spans="1:4" ht="18.75">
      <c r="A30" s="6" t="s">
        <v>142</v>
      </c>
      <c r="B30" s="8">
        <v>5.4</v>
      </c>
      <c r="C30" s="7"/>
      <c r="D30" s="9">
        <f>B30*C30</f>
        <v>0</v>
      </c>
    </row>
    <row r="31" spans="1:4" ht="18.75">
      <c r="A31" s="6" t="s">
        <v>410</v>
      </c>
      <c r="B31" s="8">
        <v>5.4</v>
      </c>
      <c r="C31" s="65"/>
      <c r="D31" s="9">
        <f>B31*C31</f>
        <v>0</v>
      </c>
    </row>
    <row r="32" spans="1:4" ht="18.75">
      <c r="A32" s="6" t="s">
        <v>244</v>
      </c>
      <c r="B32" s="8">
        <v>5.4</v>
      </c>
      <c r="C32" s="7"/>
      <c r="D32" s="9">
        <f>B32*C32</f>
        <v>0</v>
      </c>
    </row>
    <row r="33" spans="1:4" ht="20.100000000000001" customHeight="1">
      <c r="A33" s="309" t="s">
        <v>141</v>
      </c>
      <c r="B33" s="310"/>
      <c r="C33" s="310"/>
      <c r="D33" s="311"/>
    </row>
    <row r="34" spans="1:4" ht="18.75">
      <c r="A34" s="57" t="s">
        <v>8</v>
      </c>
      <c r="B34" s="83" t="s">
        <v>7</v>
      </c>
      <c r="C34" s="83" t="s">
        <v>6</v>
      </c>
      <c r="D34" s="84" t="s">
        <v>5</v>
      </c>
    </row>
    <row r="35" spans="1:4" ht="22.5" customHeight="1">
      <c r="A35" s="106" t="s">
        <v>310</v>
      </c>
      <c r="B35" s="8">
        <v>3.2</v>
      </c>
      <c r="C35" s="7"/>
      <c r="D35" s="9">
        <f t="shared" ref="D35" si="6">B35*C35</f>
        <v>0</v>
      </c>
    </row>
    <row r="36" spans="1:4" ht="22.5" customHeight="1">
      <c r="A36" s="106" t="s">
        <v>361</v>
      </c>
      <c r="B36" s="8">
        <v>3.2</v>
      </c>
      <c r="C36" s="7"/>
      <c r="D36" s="9">
        <f t="shared" ref="D36" si="7">B36*C36</f>
        <v>0</v>
      </c>
    </row>
    <row r="37" spans="1:4" ht="22.5" customHeight="1">
      <c r="A37" s="106" t="s">
        <v>362</v>
      </c>
      <c r="B37" s="8">
        <v>3.2</v>
      </c>
      <c r="C37" s="7"/>
      <c r="D37" s="9">
        <f t="shared" ref="D37" si="8">B37*C37</f>
        <v>0</v>
      </c>
    </row>
    <row r="38" spans="1:4" ht="44.25" customHeight="1">
      <c r="A38" s="106" t="s">
        <v>375</v>
      </c>
      <c r="B38" s="8">
        <v>4.5</v>
      </c>
      <c r="C38" s="7"/>
      <c r="D38" s="9">
        <f t="shared" ref="D38" si="9">B38*C38</f>
        <v>0</v>
      </c>
    </row>
    <row r="39" spans="1:4" ht="44.25" customHeight="1">
      <c r="A39" s="106" t="s">
        <v>376</v>
      </c>
      <c r="B39" s="8">
        <v>4.5</v>
      </c>
      <c r="C39" s="7"/>
      <c r="D39" s="9">
        <f t="shared" ref="D39" si="10">B39*C39</f>
        <v>0</v>
      </c>
    </row>
    <row r="40" spans="1:4" ht="36" customHeight="1">
      <c r="A40" s="106" t="s">
        <v>234</v>
      </c>
      <c r="B40" s="8">
        <v>6.4</v>
      </c>
      <c r="C40" s="7"/>
      <c r="D40" s="9">
        <f t="shared" ref="D40" si="11">B40*C40</f>
        <v>0</v>
      </c>
    </row>
    <row r="41" spans="1:4" ht="20.100000000000001" hidden="1" customHeight="1">
      <c r="A41" s="309" t="s">
        <v>317</v>
      </c>
      <c r="B41" s="310"/>
      <c r="C41" s="310"/>
      <c r="D41" s="311"/>
    </row>
    <row r="42" spans="1:4" ht="18.75" hidden="1">
      <c r="A42" s="57" t="s">
        <v>8</v>
      </c>
      <c r="B42" s="168" t="s">
        <v>7</v>
      </c>
      <c r="C42" s="168" t="s">
        <v>6</v>
      </c>
      <c r="D42" s="169" t="s">
        <v>5</v>
      </c>
    </row>
    <row r="43" spans="1:4" ht="23.25">
      <c r="A43" s="304" t="s">
        <v>67</v>
      </c>
      <c r="B43" s="305"/>
      <c r="C43" s="305"/>
      <c r="D43" s="20">
        <f>SUM(D4:D40)</f>
        <v>0</v>
      </c>
    </row>
    <row r="45" spans="1:4" ht="18.75">
      <c r="A45" s="221" t="s">
        <v>76</v>
      </c>
      <c r="B45" s="221"/>
      <c r="C45" s="221"/>
      <c r="D45" s="221"/>
    </row>
  </sheetData>
  <sheetProtection password="9C72" sheet="1" objects="1" scenarios="1" selectLockedCells="1"/>
  <mergeCells count="12">
    <mergeCell ref="A43:C43"/>
    <mergeCell ref="A45:D45"/>
    <mergeCell ref="A1:D1"/>
    <mergeCell ref="A2:D2"/>
    <mergeCell ref="A5:D5"/>
    <mergeCell ref="A12:D12"/>
    <mergeCell ref="A33:D33"/>
    <mergeCell ref="A41:D41"/>
    <mergeCell ref="A18:D18"/>
    <mergeCell ref="A23:D23"/>
    <mergeCell ref="A16:D16"/>
    <mergeCell ref="A14:D14"/>
  </mergeCells>
  <conditionalFormatting sqref="D43 D24:D32 D35:D40 D4 D7:D11 D17 D19:D22">
    <cfRule type="cellIs" dxfId="9" priority="48" operator="equal">
      <formula>0</formula>
    </cfRule>
  </conditionalFormatting>
  <conditionalFormatting sqref="D15">
    <cfRule type="cellIs" dxfId="8" priority="1" operator="equal">
      <formula>0</formula>
    </cfRule>
  </conditionalFormatting>
  <hyperlinks>
    <hyperlink ref="A45:D45"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12.xml><?xml version="1.0" encoding="utf-8"?>
<worksheet xmlns="http://schemas.openxmlformats.org/spreadsheetml/2006/main" xmlns:r="http://schemas.openxmlformats.org/officeDocument/2006/relationships">
  <sheetPr codeName="Feuil12">
    <pageSetUpPr fitToPage="1"/>
  </sheetPr>
  <dimension ref="A1:H25"/>
  <sheetViews>
    <sheetView zoomScale="85" zoomScaleNormal="85" workbookViewId="0">
      <selection activeCell="C8" sqref="C8"/>
    </sheetView>
  </sheetViews>
  <sheetFormatPr baseColWidth="10" defaultColWidth="11.42578125" defaultRowHeight="15.75"/>
  <cols>
    <col min="1" max="1" width="95.5703125" style="1" customWidth="1"/>
    <col min="2" max="4" width="13.5703125" style="2" customWidth="1"/>
    <col min="5" max="5" width="41.42578125" style="1" customWidth="1"/>
    <col min="6" max="8" width="9.5703125" style="1" customWidth="1"/>
    <col min="9" max="16384" width="11.42578125" style="1"/>
  </cols>
  <sheetData>
    <row r="1" spans="1:8" s="5" customFormat="1" ht="2.25" customHeight="1">
      <c r="A1" s="222"/>
      <c r="B1" s="223"/>
      <c r="C1" s="223"/>
      <c r="D1" s="223"/>
      <c r="E1" s="22"/>
      <c r="F1" s="22"/>
      <c r="G1" s="22"/>
      <c r="H1" s="22"/>
    </row>
    <row r="2" spans="1:8" s="5" customFormat="1" ht="15" hidden="1" customHeight="1">
      <c r="A2" s="222"/>
      <c r="B2" s="223"/>
      <c r="C2" s="223"/>
      <c r="D2" s="223"/>
      <c r="E2" s="22"/>
      <c r="F2" s="22"/>
      <c r="G2" s="22"/>
      <c r="H2" s="22"/>
    </row>
    <row r="3" spans="1:8" s="5" customFormat="1" ht="18.75" hidden="1" customHeight="1">
      <c r="A3" s="222"/>
      <c r="B3" s="223"/>
      <c r="C3" s="223"/>
      <c r="D3" s="223"/>
      <c r="E3" s="23"/>
      <c r="F3" s="25"/>
      <c r="G3" s="25"/>
      <c r="H3" s="25"/>
    </row>
    <row r="4" spans="1:8" s="5" customFormat="1" ht="18.75" hidden="1" customHeight="1">
      <c r="A4" s="222"/>
      <c r="B4" s="223"/>
      <c r="C4" s="223"/>
      <c r="D4" s="223"/>
      <c r="E4" s="24"/>
      <c r="F4" s="26"/>
      <c r="G4" s="26"/>
      <c r="H4" s="26"/>
    </row>
    <row r="5" spans="1:8" s="5" customFormat="1" ht="18.75" hidden="1" customHeight="1">
      <c r="A5" s="222"/>
      <c r="B5" s="223"/>
      <c r="C5" s="223"/>
      <c r="D5" s="223"/>
      <c r="E5" s="24"/>
      <c r="F5" s="26"/>
      <c r="G5" s="26"/>
      <c r="H5" s="26"/>
    </row>
    <row r="6" spans="1:8" s="5" customFormat="1" ht="117" customHeight="1">
      <c r="A6" s="224" t="s">
        <v>349</v>
      </c>
      <c r="B6" s="225"/>
      <c r="C6" s="225"/>
      <c r="D6" s="225"/>
      <c r="E6" s="24"/>
      <c r="F6" s="26"/>
      <c r="G6" s="26"/>
      <c r="H6" s="26"/>
    </row>
    <row r="7" spans="1:8" ht="18.75">
      <c r="A7" s="102" t="s">
        <v>8</v>
      </c>
      <c r="B7" s="30" t="s">
        <v>7</v>
      </c>
      <c r="C7" s="30" t="s">
        <v>6</v>
      </c>
      <c r="D7" s="31" t="s">
        <v>5</v>
      </c>
    </row>
    <row r="8" spans="1:8" ht="88.5" customHeight="1">
      <c r="A8" s="112" t="s">
        <v>350</v>
      </c>
      <c r="B8" s="113">
        <v>15</v>
      </c>
      <c r="C8" s="7"/>
      <c r="D8" s="8">
        <f t="shared" ref="D8" si="0">B8*C8</f>
        <v>0</v>
      </c>
    </row>
    <row r="9" spans="1:8" ht="128.25" customHeight="1">
      <c r="A9" s="112" t="s">
        <v>351</v>
      </c>
      <c r="B9" s="113">
        <v>29</v>
      </c>
      <c r="C9" s="7"/>
      <c r="D9" s="8">
        <f t="shared" ref="D9:D11" si="1">B9*C9</f>
        <v>0</v>
      </c>
    </row>
    <row r="10" spans="1:8" ht="57.75" customHeight="1" thickBot="1">
      <c r="A10" s="171" t="s">
        <v>352</v>
      </c>
      <c r="B10" s="113">
        <v>20</v>
      </c>
      <c r="C10" s="7"/>
      <c r="D10" s="8">
        <f t="shared" si="1"/>
        <v>0</v>
      </c>
    </row>
    <row r="11" spans="1:8" ht="102.75" customHeight="1" thickBot="1">
      <c r="A11" s="172" t="s">
        <v>385</v>
      </c>
      <c r="B11" s="113">
        <v>34</v>
      </c>
      <c r="C11" s="7"/>
      <c r="D11" s="8">
        <f t="shared" si="1"/>
        <v>0</v>
      </c>
    </row>
    <row r="12" spans="1:8" ht="97.5" customHeight="1">
      <c r="A12" s="112" t="s">
        <v>353</v>
      </c>
      <c r="B12" s="113">
        <v>39</v>
      </c>
      <c r="C12" s="7"/>
      <c r="D12" s="8">
        <f t="shared" ref="D12:D13" si="2">B12*C12</f>
        <v>0</v>
      </c>
    </row>
    <row r="13" spans="1:8" ht="65.25" customHeight="1">
      <c r="A13" s="171" t="s">
        <v>354</v>
      </c>
      <c r="B13" s="113">
        <v>39</v>
      </c>
      <c r="C13" s="7"/>
      <c r="D13" s="8">
        <f t="shared" si="2"/>
        <v>0</v>
      </c>
    </row>
    <row r="14" spans="1:8" ht="23.25">
      <c r="A14" s="226" t="s">
        <v>89</v>
      </c>
      <c r="B14" s="227"/>
      <c r="C14" s="227"/>
      <c r="D14" s="32">
        <f>SUM(D8:D13)</f>
        <v>0</v>
      </c>
    </row>
    <row r="15" spans="1:8" s="5" customFormat="1" ht="39" hidden="1" customHeight="1">
      <c r="A15" s="228" t="s">
        <v>77</v>
      </c>
      <c r="B15" s="229"/>
      <c r="C15" s="229"/>
      <c r="D15" s="229"/>
      <c r="E15" s="24"/>
      <c r="F15" s="26"/>
      <c r="G15" s="26"/>
      <c r="H15" s="26"/>
    </row>
    <row r="16" spans="1:8" ht="18.75" hidden="1">
      <c r="A16" s="29" t="s">
        <v>8</v>
      </c>
      <c r="B16" s="30" t="s">
        <v>7</v>
      </c>
      <c r="C16" s="30" t="s">
        <v>6</v>
      </c>
      <c r="D16" s="31" t="s">
        <v>5</v>
      </c>
    </row>
    <row r="17" spans="1:8" ht="51" hidden="1" customHeight="1">
      <c r="A17" s="28" t="s">
        <v>79</v>
      </c>
      <c r="B17" s="8"/>
      <c r="C17" s="7"/>
      <c r="D17" s="9">
        <f t="shared" ref="D17" si="3">B17*C17</f>
        <v>0</v>
      </c>
    </row>
    <row r="18" spans="1:8" ht="23.25" hidden="1">
      <c r="A18" s="226" t="s">
        <v>78</v>
      </c>
      <c r="B18" s="227"/>
      <c r="C18" s="227"/>
      <c r="D18" s="32">
        <f>SUM(D17:D17)</f>
        <v>0</v>
      </c>
    </row>
    <row r="19" spans="1:8" s="5" customFormat="1" ht="39" hidden="1" customHeight="1">
      <c r="A19" s="228" t="s">
        <v>94</v>
      </c>
      <c r="B19" s="229"/>
      <c r="C19" s="229"/>
      <c r="D19" s="229"/>
      <c r="E19" s="24"/>
      <c r="F19" s="26"/>
      <c r="G19" s="26"/>
      <c r="H19" s="26"/>
    </row>
    <row r="20" spans="1:8" ht="18.75" hidden="1">
      <c r="A20" s="29" t="s">
        <v>74</v>
      </c>
      <c r="B20" s="30" t="s">
        <v>7</v>
      </c>
      <c r="C20" s="30" t="s">
        <v>6</v>
      </c>
      <c r="D20" s="31" t="s">
        <v>5</v>
      </c>
    </row>
    <row r="21" spans="1:8" ht="30" hidden="1" customHeight="1">
      <c r="A21" s="28" t="s">
        <v>92</v>
      </c>
      <c r="B21" s="8">
        <v>5.5</v>
      </c>
      <c r="C21" s="7"/>
      <c r="D21" s="9">
        <f t="shared" ref="D21:D22" si="4">B21*C21</f>
        <v>0</v>
      </c>
    </row>
    <row r="22" spans="1:8" ht="30" hidden="1" customHeight="1">
      <c r="A22" s="28" t="s">
        <v>93</v>
      </c>
      <c r="B22" s="8">
        <v>15.8</v>
      </c>
      <c r="C22" s="7"/>
      <c r="D22" s="9">
        <f t="shared" si="4"/>
        <v>0</v>
      </c>
    </row>
    <row r="23" spans="1:8" ht="23.25" hidden="1">
      <c r="A23" s="226" t="s">
        <v>90</v>
      </c>
      <c r="B23" s="227"/>
      <c r="C23" s="227"/>
      <c r="D23" s="32">
        <f>SUM(D21:D22)</f>
        <v>0</v>
      </c>
    </row>
    <row r="25" spans="1:8" ht="18.75">
      <c r="A25" s="221" t="s">
        <v>76</v>
      </c>
      <c r="B25" s="221"/>
      <c r="C25" s="221"/>
      <c r="D25" s="221"/>
    </row>
  </sheetData>
  <sheetProtection password="9C72" sheet="1" objects="1" scenarios="1" selectLockedCells="1"/>
  <mergeCells count="8">
    <mergeCell ref="A23:C23"/>
    <mergeCell ref="A25:D25"/>
    <mergeCell ref="A1:D5"/>
    <mergeCell ref="A14:C14"/>
    <mergeCell ref="A15:D15"/>
    <mergeCell ref="A18:C18"/>
    <mergeCell ref="A19:D19"/>
    <mergeCell ref="A6:D6"/>
  </mergeCells>
  <conditionalFormatting sqref="D8:D14">
    <cfRule type="cellIs" dxfId="7" priority="73" operator="equal">
      <formula>0</formula>
    </cfRule>
  </conditionalFormatting>
  <conditionalFormatting sqref="D23">
    <cfRule type="cellIs" dxfId="6" priority="68" operator="equal">
      <formula>0</formula>
    </cfRule>
  </conditionalFormatting>
  <conditionalFormatting sqref="D21">
    <cfRule type="cellIs" dxfId="5" priority="67" operator="equal">
      <formula>0</formula>
    </cfRule>
  </conditionalFormatting>
  <conditionalFormatting sqref="D22">
    <cfRule type="cellIs" dxfId="4" priority="66" operator="equal">
      <formula>0</formula>
    </cfRule>
  </conditionalFormatting>
  <conditionalFormatting sqref="D18">
    <cfRule type="cellIs" dxfId="3" priority="65" operator="equal">
      <formula>0</formula>
    </cfRule>
  </conditionalFormatting>
  <conditionalFormatting sqref="D17">
    <cfRule type="cellIs" dxfId="2" priority="64" operator="equal">
      <formula>0</formula>
    </cfRule>
  </conditionalFormatting>
  <conditionalFormatting sqref="D12">
    <cfRule type="cellIs" dxfId="1" priority="1" operator="equal">
      <formula>0</formula>
    </cfRule>
  </conditionalFormatting>
  <hyperlinks>
    <hyperlink ref="A25:D25"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13.xml><?xml version="1.0" encoding="utf-8"?>
<worksheet xmlns="http://schemas.openxmlformats.org/spreadsheetml/2006/main" xmlns:r="http://schemas.openxmlformats.org/officeDocument/2006/relationships">
  <sheetPr codeName="Feuil8">
    <pageSetUpPr fitToPage="1"/>
  </sheetPr>
  <dimension ref="A1:E335"/>
  <sheetViews>
    <sheetView topLeftCell="A259" zoomScale="85" zoomScaleNormal="85" workbookViewId="0">
      <selection activeCell="A284" sqref="A284:XFD284"/>
    </sheetView>
  </sheetViews>
  <sheetFormatPr baseColWidth="10" defaultColWidth="11.42578125" defaultRowHeight="15"/>
  <cols>
    <col min="1" max="1" width="11.42578125" style="50"/>
    <col min="2" max="2" width="95.5703125" style="50" customWidth="1"/>
    <col min="3" max="3" width="16.7109375" style="50" customWidth="1"/>
    <col min="4" max="4" width="13" style="164" hidden="1" customWidth="1"/>
    <col min="5" max="5" width="11.42578125" style="164" hidden="1" customWidth="1"/>
    <col min="6" max="16384" width="11.42578125" style="50"/>
  </cols>
  <sheetData>
    <row r="1" spans="1:4" s="71" customFormat="1" ht="18.600000000000001" customHeight="1">
      <c r="A1" s="329" t="s">
        <v>300</v>
      </c>
      <c r="B1" s="329"/>
      <c r="C1" s="333"/>
    </row>
    <row r="2" spans="1:4" s="71" customFormat="1" ht="26.1" customHeight="1">
      <c r="A2" s="329"/>
      <c r="B2" s="329"/>
      <c r="C2" s="333"/>
    </row>
    <row r="3" spans="1:4" s="71" customFormat="1" ht="24" customHeight="1">
      <c r="A3" s="329"/>
      <c r="B3" s="329"/>
      <c r="C3" s="333"/>
    </row>
    <row r="4" spans="1:4" ht="26.1" customHeight="1">
      <c r="A4" s="329"/>
      <c r="B4" s="329"/>
      <c r="C4" s="333"/>
      <c r="D4" s="71"/>
    </row>
    <row r="5" spans="1:4" ht="77.45" hidden="1" customHeight="1">
      <c r="B5" s="103" t="s">
        <v>71</v>
      </c>
      <c r="C5" s="35"/>
      <c r="D5" s="71"/>
    </row>
    <row r="6" spans="1:4" ht="23.45" customHeight="1">
      <c r="A6" s="330" t="s">
        <v>295</v>
      </c>
      <c r="B6" s="330"/>
      <c r="C6" s="331"/>
      <c r="D6" s="71"/>
    </row>
    <row r="7" spans="1:4" ht="18.600000000000001" customHeight="1">
      <c r="A7" s="332" t="str">
        <f>'Bon de commande'!A10</f>
        <v xml:space="preserve">Votre nom : </v>
      </c>
      <c r="B7" s="332"/>
      <c r="C7" s="104" t="str">
        <f>IF('Bon de commande'!B10="","",'Bon de commande'!B10)</f>
        <v/>
      </c>
      <c r="D7" s="165"/>
    </row>
    <row r="8" spans="1:4" ht="32.25" customHeight="1">
      <c r="A8" s="332" t="str">
        <f>'Bon de commande'!A11</f>
        <v>Souhaitez-vous collecter votre commande au marché ou une livraison à domicile ?</v>
      </c>
      <c r="B8" s="332"/>
      <c r="C8" s="104" t="str">
        <f>IF('Bon de commande'!B11="","",'Bon de commande'!B11)</f>
        <v/>
      </c>
      <c r="D8" s="165"/>
    </row>
    <row r="9" spans="1:4" ht="24" customHeight="1">
      <c r="A9" s="334" t="str">
        <f>'Bon de commande'!A12</f>
        <v xml:space="preserve">Si livraison, l'adresse de livraison : </v>
      </c>
      <c r="B9" s="335"/>
      <c r="C9" s="336"/>
      <c r="D9" s="165"/>
    </row>
    <row r="10" spans="1:4" ht="42" hidden="1" customHeight="1">
      <c r="A10" s="332" t="str">
        <f>'Bon de commande'!A13</f>
        <v>Si livraison, précisez s'il s'agit d'une maison ou d'un appartement :</v>
      </c>
      <c r="B10" s="332"/>
      <c r="C10" s="104" t="str">
        <f>IF('Bon de commande'!B13="","",'Bon de commande'!B13)</f>
        <v/>
      </c>
      <c r="D10" s="165"/>
    </row>
    <row r="11" spans="1:4" ht="18.75" hidden="1">
      <c r="A11" s="332" t="str">
        <f>'Bon de commande'!A14</f>
        <v xml:space="preserve">Votre Email : </v>
      </c>
      <c r="B11" s="332"/>
      <c r="C11" s="104" t="str">
        <f>IF('Bon de commande'!B14="","",'Bon de commande'!B14)</f>
        <v/>
      </c>
      <c r="D11" s="165"/>
    </row>
    <row r="12" spans="1:4" ht="69.75" customHeight="1">
      <c r="A12" s="337" t="str">
        <f>IF('Bon de commande'!B12="","",'Bon de commande'!B12)</f>
        <v/>
      </c>
      <c r="B12" s="338"/>
      <c r="C12" s="339"/>
      <c r="D12" s="165"/>
    </row>
    <row r="13" spans="1:4" ht="18.600000000000001" customHeight="1">
      <c r="A13" s="332" t="str">
        <f>'Bon de commande'!A15</f>
        <v xml:space="preserve">Votre téléphone : </v>
      </c>
      <c r="B13" s="332"/>
      <c r="C13" s="104" t="str">
        <f>IF('Bon de commande'!B15="","",'Bon de commande'!B15)</f>
        <v/>
      </c>
      <c r="D13" s="165"/>
    </row>
    <row r="14" spans="1:4" ht="18.600000000000001" hidden="1" customHeight="1">
      <c r="A14" s="332" t="str">
        <f>'Bon de commande'!A16:D16</f>
        <v>Merci d'indiquer le choix du paiement : CB ou chèque</v>
      </c>
      <c r="B14" s="332"/>
      <c r="C14" s="104" t="str">
        <f>IF('Bon de commande'!B16="","",'Bon de commande'!B16)</f>
        <v/>
      </c>
      <c r="D14" s="165"/>
    </row>
    <row r="15" spans="1:4" ht="57.6" customHeight="1">
      <c r="A15" s="334" t="str">
        <f>'Bon de commande'!A17</f>
        <v>Vos éventuels commentaires sur la commande et/ou la livraison :</v>
      </c>
      <c r="B15" s="335"/>
      <c r="C15" s="336"/>
      <c r="D15" s="165"/>
    </row>
    <row r="16" spans="1:4" ht="57.6" customHeight="1">
      <c r="A16" s="337" t="str">
        <f>IF('Bon de commande'!B17="","",'Bon de commande'!B17)</f>
        <v/>
      </c>
      <c r="B16" s="338"/>
      <c r="C16" s="339"/>
      <c r="D16" s="165"/>
    </row>
    <row r="17" spans="1:5" ht="23.25">
      <c r="A17" s="340" t="s">
        <v>115</v>
      </c>
      <c r="B17" s="340"/>
      <c r="C17" s="341"/>
    </row>
    <row r="18" spans="1:5" ht="18.75">
      <c r="A18" s="38">
        <f>'FRUITS &amp; LEGUMES'!C9</f>
        <v>0</v>
      </c>
      <c r="B18" s="47" t="str">
        <f>'FRUITS &amp; LEGUMES'!A9</f>
        <v>Ail frais par bottes - Non disponible en cette saison</v>
      </c>
      <c r="C18" s="39">
        <f>'FRUITS &amp; LEGUMES'!D9</f>
        <v>0</v>
      </c>
      <c r="D18" s="166"/>
      <c r="E18" s="164">
        <f>D18*C18</f>
        <v>0</v>
      </c>
    </row>
    <row r="19" spans="1:5" ht="37.5">
      <c r="A19" s="38">
        <f>'FRUITS &amp; LEGUMES'!C10</f>
        <v>0</v>
      </c>
      <c r="B19" s="47" t="str">
        <f>'FRUITS &amp; LEGUMES'!A10</f>
        <v>Ail par 100g - soit 3-4 gousses d'ail (12 euros le kilo)  - Non disponible en cette saison</v>
      </c>
      <c r="C19" s="39">
        <f>'FRUITS &amp; LEGUMES'!D10</f>
        <v>0</v>
      </c>
      <c r="D19" s="166"/>
      <c r="E19" s="164">
        <f t="shared" ref="E19:E66" si="0">D19*C19</f>
        <v>0</v>
      </c>
    </row>
    <row r="20" spans="1:5" ht="18.75">
      <c r="A20" s="38">
        <f>'FRUITS &amp; LEGUMES'!C11</f>
        <v>0</v>
      </c>
      <c r="B20" s="47" t="str">
        <f>'FRUITS &amp; LEGUMES'!A11</f>
        <v>Aubergine par kilo - Plus disponible en cette saison</v>
      </c>
      <c r="C20" s="39">
        <f>'FRUITS &amp; LEGUMES'!D11</f>
        <v>0</v>
      </c>
      <c r="D20" s="166">
        <v>0.17500000000000002</v>
      </c>
      <c r="E20" s="164">
        <f t="shared" si="0"/>
        <v>0</v>
      </c>
    </row>
    <row r="21" spans="1:5" ht="18.75">
      <c r="A21" s="38">
        <f>'FRUITS &amp; LEGUMES'!C12</f>
        <v>0</v>
      </c>
      <c r="B21" s="47" t="str">
        <f>'FRUITS &amp; LEGUMES'!A12</f>
        <v>Betteraves rouge par bottes - Non disponible en cette saison</v>
      </c>
      <c r="C21" s="39">
        <f>'FRUITS &amp; LEGUMES'!D12</f>
        <v>0</v>
      </c>
      <c r="D21" s="166"/>
      <c r="E21" s="164">
        <f t="shared" si="0"/>
        <v>0</v>
      </c>
    </row>
    <row r="22" spans="1:5" ht="18.75">
      <c r="A22" s="38">
        <f>'FRUITS &amp; LEGUMES'!C13</f>
        <v>0</v>
      </c>
      <c r="B22" s="47" t="str">
        <f>'FRUITS &amp; LEGUMES'!A13</f>
        <v>Blettes par kilo - Non disponible en cette saison</v>
      </c>
      <c r="C22" s="39">
        <f>'FRUITS &amp; LEGUMES'!D13</f>
        <v>0</v>
      </c>
      <c r="D22" s="166"/>
      <c r="E22" s="164">
        <f t="shared" si="0"/>
        <v>0</v>
      </c>
    </row>
    <row r="23" spans="1:5" ht="37.5">
      <c r="A23" s="38">
        <f>'FRUITS &amp; LEGUMES'!C14</f>
        <v>0</v>
      </c>
      <c r="B23" s="47" t="str">
        <f>'FRUITS &amp; LEGUMES'!A14</f>
        <v>Butternut par kilo - le prix sera calculé en fonction du poids du légume le jour de la collecte - Plus disponible en cette saison</v>
      </c>
      <c r="C23" s="39">
        <v>0</v>
      </c>
      <c r="D23" s="166"/>
      <c r="E23" s="164">
        <f t="shared" si="0"/>
        <v>0</v>
      </c>
    </row>
    <row r="24" spans="1:5" ht="18.75">
      <c r="A24" s="38">
        <f>'FRUITS &amp; LEGUMES'!C15</f>
        <v>0</v>
      </c>
      <c r="B24" s="47" t="str">
        <f>'FRUITS &amp; LEGUMES'!A15</f>
        <v>Carottes par bottes</v>
      </c>
      <c r="C24" s="39">
        <f>'FRUITS &amp; LEGUMES'!D15</f>
        <v>0</v>
      </c>
      <c r="D24" s="166">
        <v>0.2592592592592593</v>
      </c>
      <c r="E24" s="164">
        <f t="shared" si="0"/>
        <v>0</v>
      </c>
    </row>
    <row r="25" spans="1:5" ht="18.75">
      <c r="A25" s="38">
        <f>'FRUITS &amp; LEGUMES'!C16</f>
        <v>0</v>
      </c>
      <c r="B25" s="47" t="str">
        <f>'FRUITS &amp; LEGUMES'!A16</f>
        <v>Choux fleur à l'unité - plus disponible en cette saison</v>
      </c>
      <c r="C25" s="39">
        <f>'FRUITS &amp; LEGUMES'!D16</f>
        <v>0</v>
      </c>
      <c r="D25" s="166"/>
      <c r="E25" s="164">
        <f t="shared" si="0"/>
        <v>0</v>
      </c>
    </row>
    <row r="26" spans="1:5" ht="18.75">
      <c r="A26" s="38">
        <f>'FRUITS &amp; LEGUMES'!C17</f>
        <v>0</v>
      </c>
      <c r="B26" s="47" t="str">
        <f>'FRUITS &amp; LEGUMES'!A17</f>
        <v>Concombre par 500g Plus disponible en cette saison</v>
      </c>
      <c r="C26" s="39">
        <f>'FRUITS &amp; LEGUMES'!D17</f>
        <v>0</v>
      </c>
      <c r="D26" s="166">
        <v>0.31034482758620685</v>
      </c>
      <c r="E26" s="164">
        <f t="shared" si="0"/>
        <v>0</v>
      </c>
    </row>
    <row r="27" spans="1:5" ht="18.75">
      <c r="A27" s="38">
        <f>'FRUITS &amp; LEGUMES'!C18</f>
        <v>0</v>
      </c>
      <c r="B27" s="47" t="str">
        <f>'FRUITS &amp; LEGUMES'!A18</f>
        <v>Courgette par kilo - Plus disponible en cette saison</v>
      </c>
      <c r="C27" s="39">
        <f>'FRUITS &amp; LEGUMES'!D18</f>
        <v>0</v>
      </c>
      <c r="D27" s="166">
        <v>0.31034482758620685</v>
      </c>
      <c r="E27" s="164">
        <f t="shared" si="0"/>
        <v>0</v>
      </c>
    </row>
    <row r="28" spans="1:5" ht="18.75">
      <c r="A28" s="38">
        <f>'FRUITS &amp; LEGUMES'!C19</f>
        <v>0</v>
      </c>
      <c r="B28" s="47" t="str">
        <f>'FRUITS &amp; LEGUMES'!A19</f>
        <v>Echalottes frais par bottes - Non disponible en cette saison</v>
      </c>
      <c r="C28" s="39">
        <f>'FRUITS &amp; LEGUMES'!D19</f>
        <v>0</v>
      </c>
      <c r="D28" s="166"/>
      <c r="E28" s="164">
        <f t="shared" si="0"/>
        <v>0</v>
      </c>
    </row>
    <row r="29" spans="1:5" ht="18.75">
      <c r="A29" s="38">
        <f>'FRUITS &amp; LEGUMES'!C20</f>
        <v>0</v>
      </c>
      <c r="B29" s="47" t="str">
        <f>'FRUITS &amp; LEGUMES'!A20</f>
        <v>Echalottes par 500g  (4,20 euros le Kg) - Pas disponible en cette saison</v>
      </c>
      <c r="C29" s="39">
        <f>'FRUITS &amp; LEGUMES'!D20</f>
        <v>0</v>
      </c>
      <c r="D29" s="166"/>
      <c r="E29" s="164">
        <f t="shared" si="0"/>
        <v>0</v>
      </c>
    </row>
    <row r="30" spans="1:5" ht="18.75">
      <c r="A30" s="38">
        <f>'FRUITS &amp; LEGUMES'!C21</f>
        <v>0</v>
      </c>
      <c r="B30" s="47" t="str">
        <f>'FRUITS &amp; LEGUMES'!A21</f>
        <v>Epinard par kilo - Non disponible en cette saison</v>
      </c>
      <c r="C30" s="39">
        <f>'FRUITS &amp; LEGUMES'!D21</f>
        <v>0</v>
      </c>
      <c r="D30" s="166"/>
      <c r="E30" s="164">
        <f t="shared" si="0"/>
        <v>0</v>
      </c>
    </row>
    <row r="31" spans="1:5" ht="18.75">
      <c r="A31" s="38">
        <f>'FRUITS &amp; LEGUMES'!C22</f>
        <v>0</v>
      </c>
      <c r="B31" s="47" t="str">
        <f>'FRUITS &amp; LEGUMES'!A22</f>
        <v>Haricots vert par 500g - Non disponible en cette saison</v>
      </c>
      <c r="C31" s="39">
        <f>'FRUITS &amp; LEGUMES'!D22</f>
        <v>0</v>
      </c>
      <c r="D31" s="166"/>
      <c r="E31" s="164">
        <f t="shared" si="0"/>
        <v>0</v>
      </c>
    </row>
    <row r="32" spans="1:5" ht="18.75">
      <c r="A32" s="38">
        <f>'FRUITS &amp; LEGUMES'!C23</f>
        <v>0</v>
      </c>
      <c r="B32" s="47" t="str">
        <f>'FRUITS &amp; LEGUMES'!A23</f>
        <v>Mache par 250g (11,60 euros le Kg) - Non disponible en cette saison</v>
      </c>
      <c r="C32" s="39">
        <f>'FRUITS &amp; LEGUMES'!D23</f>
        <v>0</v>
      </c>
      <c r="D32" s="166"/>
      <c r="E32" s="164">
        <f t="shared" si="0"/>
        <v>0</v>
      </c>
    </row>
    <row r="33" spans="1:5" ht="18.75">
      <c r="A33" s="38">
        <f>'FRUITS &amp; LEGUMES'!C24</f>
        <v>0</v>
      </c>
      <c r="B33" s="47" t="str">
        <f>'FRUITS &amp; LEGUMES'!A24</f>
        <v>Navet par botte  - Non disponible en cette saison</v>
      </c>
      <c r="C33" s="39">
        <f>'FRUITS &amp; LEGUMES'!D24</f>
        <v>0</v>
      </c>
      <c r="D33" s="166"/>
      <c r="E33" s="164">
        <f t="shared" si="0"/>
        <v>0</v>
      </c>
    </row>
    <row r="34" spans="1:5" ht="18.75">
      <c r="A34" s="38">
        <f>'FRUITS &amp; LEGUMES'!C25</f>
        <v>0</v>
      </c>
      <c r="B34" s="47" t="str">
        <f>'FRUITS &amp; LEGUMES'!A25</f>
        <v>Oignons blanc frais par botte - Non disponible en cette saison</v>
      </c>
      <c r="C34" s="39">
        <f>'FRUITS &amp; LEGUMES'!D25</f>
        <v>0</v>
      </c>
      <c r="D34" s="166"/>
      <c r="E34" s="164">
        <f t="shared" si="0"/>
        <v>0</v>
      </c>
    </row>
    <row r="35" spans="1:5" ht="18.75">
      <c r="A35" s="38">
        <f>'FRUITS &amp; LEGUMES'!C26</f>
        <v>0</v>
      </c>
      <c r="B35" s="47" t="str">
        <f>'FRUITS &amp; LEGUMES'!A26</f>
        <v>Oignons jaunes par kilo - Plus disponible en cette saison</v>
      </c>
      <c r="C35" s="39">
        <f>'FRUITS &amp; LEGUMES'!D26</f>
        <v>0</v>
      </c>
      <c r="D35" s="166"/>
      <c r="E35" s="164">
        <f t="shared" si="0"/>
        <v>0</v>
      </c>
    </row>
    <row r="36" spans="1:5" ht="18.75">
      <c r="A36" s="38">
        <f>'FRUITS &amp; LEGUMES'!C27</f>
        <v>0</v>
      </c>
      <c r="B36" s="47" t="str">
        <f>'FRUITS &amp; LEGUMES'!A27</f>
        <v>Oignons rouges frais par botte - Non disponible en cette saison</v>
      </c>
      <c r="C36" s="39">
        <f>'FRUITS &amp; LEGUMES'!D27</f>
        <v>0</v>
      </c>
      <c r="D36" s="166"/>
      <c r="E36" s="164">
        <f t="shared" si="0"/>
        <v>0</v>
      </c>
    </row>
    <row r="37" spans="1:5" ht="18.75">
      <c r="A37" s="38">
        <f>'FRUITS &amp; LEGUMES'!C28</f>
        <v>0</v>
      </c>
      <c r="B37" s="47" t="str">
        <f>'FRUITS &amp; LEGUMES'!A28</f>
        <v>Patates douces par kilo - Non disponible en cette saison</v>
      </c>
      <c r="C37" s="39">
        <f>'FRUITS &amp; LEGUMES'!D28</f>
        <v>0</v>
      </c>
      <c r="D37" s="166"/>
      <c r="E37" s="164">
        <f t="shared" si="0"/>
        <v>0</v>
      </c>
    </row>
    <row r="38" spans="1:5" ht="18.75">
      <c r="A38" s="38">
        <f>'FRUITS &amp; LEGUMES'!C29</f>
        <v>0</v>
      </c>
      <c r="B38" s="47" t="str">
        <f>'FRUITS &amp; LEGUMES'!A29</f>
        <v>Poivrons par 500g - Plus disponible en cette saison</v>
      </c>
      <c r="C38" s="39">
        <f>'FRUITS &amp; LEGUMES'!D29</f>
        <v>0</v>
      </c>
      <c r="D38" s="166">
        <v>0.30571428571428566</v>
      </c>
      <c r="E38" s="164">
        <f t="shared" si="0"/>
        <v>0</v>
      </c>
    </row>
    <row r="39" spans="1:5" ht="18.75">
      <c r="A39" s="38">
        <f>'FRUITS &amp; LEGUMES'!C30</f>
        <v>0</v>
      </c>
      <c r="B39" s="47" t="str">
        <f>'FRUITS &amp; LEGUMES'!A30</f>
        <v>Poireaux par kilo - Non disponible en cette saison</v>
      </c>
      <c r="C39" s="39">
        <f>'FRUITS &amp; LEGUMES'!D30</f>
        <v>0</v>
      </c>
      <c r="D39" s="166"/>
      <c r="E39" s="164">
        <f t="shared" si="0"/>
        <v>0</v>
      </c>
    </row>
    <row r="40" spans="1:5" ht="18.75">
      <c r="A40" s="38">
        <f>'FRUITS &amp; LEGUMES'!C31</f>
        <v>0</v>
      </c>
      <c r="B40" s="47" t="str">
        <f>'FRUITS &amp; LEGUMES'!A31</f>
        <v xml:space="preserve">Pommes de terres par kilo </v>
      </c>
      <c r="C40" s="39">
        <f>'FRUITS &amp; LEGUMES'!D31</f>
        <v>0</v>
      </c>
      <c r="D40" s="166">
        <v>0.32727272727272733</v>
      </c>
      <c r="E40" s="164">
        <f t="shared" si="0"/>
        <v>0</v>
      </c>
    </row>
    <row r="41" spans="1:5" ht="37.5">
      <c r="A41" s="38">
        <f>'FRUITS &amp; LEGUMES'!C32</f>
        <v>0</v>
      </c>
      <c r="B41" s="47" t="str">
        <f>'FRUITS &amp; LEGUMES'!A32</f>
        <v>Potimarron VERT par kilo - le prix sera calculé en fonction du poids du légume le jour de la collecte</v>
      </c>
      <c r="C41" s="39">
        <v>0</v>
      </c>
      <c r="D41" s="166"/>
      <c r="E41" s="164">
        <f t="shared" si="0"/>
        <v>0</v>
      </c>
    </row>
    <row r="42" spans="1:5" ht="37.5">
      <c r="A42" s="38">
        <f>'FRUITS &amp; LEGUMES'!C33</f>
        <v>0</v>
      </c>
      <c r="B42" s="47" t="str">
        <f>'FRUITS &amp; LEGUMES'!A33</f>
        <v>Potiron BLEU par kilo - le prix sera calculé en fonction du poids du légume le jour de la collecte</v>
      </c>
      <c r="C42" s="39">
        <v>0</v>
      </c>
      <c r="D42" s="166"/>
      <c r="E42" s="164">
        <f t="shared" ref="E42" si="1">D42*C42</f>
        <v>0</v>
      </c>
    </row>
    <row r="43" spans="1:5" ht="18.75">
      <c r="A43" s="38">
        <f>'FRUITS &amp; LEGUMES'!C34</f>
        <v>0</v>
      </c>
      <c r="B43" s="47" t="str">
        <f>'FRUITS &amp; LEGUMES'!A34</f>
        <v>Potiron en morceau coupé entre 800g et 1 kg - Plus disponible en cette saison</v>
      </c>
      <c r="C43" s="39">
        <f>'FRUITS &amp; LEGUMES'!D34</f>
        <v>0</v>
      </c>
      <c r="D43" s="166"/>
      <c r="E43" s="164">
        <f t="shared" si="0"/>
        <v>0</v>
      </c>
    </row>
    <row r="44" spans="1:5" ht="18.75">
      <c r="A44" s="38">
        <f>'FRUITS &amp; LEGUMES'!C35</f>
        <v>0</v>
      </c>
      <c r="B44" s="47" t="str">
        <f>'FRUITS &amp; LEGUMES'!A35</f>
        <v>Radis noir rond par botte - Pas disponible en cette saison</v>
      </c>
      <c r="C44" s="39">
        <f>'FRUITS &amp; LEGUMES'!D35</f>
        <v>0</v>
      </c>
      <c r="D44" s="166"/>
      <c r="E44" s="164">
        <f t="shared" si="0"/>
        <v>0</v>
      </c>
    </row>
    <row r="45" spans="1:5" ht="18.75">
      <c r="A45" s="38">
        <f>'FRUITS &amp; LEGUMES'!C36</f>
        <v>0</v>
      </c>
      <c r="B45" s="47" t="str">
        <f>'FRUITS &amp; LEGUMES'!A36</f>
        <v>Radis par botte - Non disponible en cette saison</v>
      </c>
      <c r="C45" s="39">
        <f>'FRUITS &amp; LEGUMES'!D36</f>
        <v>0</v>
      </c>
      <c r="D45" s="166"/>
      <c r="E45" s="164">
        <f t="shared" si="0"/>
        <v>0</v>
      </c>
    </row>
    <row r="46" spans="1:5" ht="18.75">
      <c r="A46" s="38">
        <f>'FRUITS &amp; LEGUMES'!C37</f>
        <v>0</v>
      </c>
      <c r="B46" s="47" t="str">
        <f>'FRUITS &amp; LEGUMES'!A37</f>
        <v>Rhubarbe par kilo  - Non disponible en cette saison</v>
      </c>
      <c r="C46" s="39">
        <f>'FRUITS &amp; LEGUMES'!D37</f>
        <v>0</v>
      </c>
      <c r="D46" s="166"/>
      <c r="E46" s="164">
        <f t="shared" si="0"/>
        <v>0</v>
      </c>
    </row>
    <row r="47" spans="1:5" ht="18.75">
      <c r="A47" s="38">
        <f>'FRUITS &amp; LEGUMES'!C38</f>
        <v>0</v>
      </c>
      <c r="B47" s="47" t="str">
        <f>'FRUITS &amp; LEGUMES'!A38</f>
        <v>Salade à l'unité</v>
      </c>
      <c r="C47" s="39">
        <f>'FRUITS &amp; LEGUMES'!D38</f>
        <v>0</v>
      </c>
      <c r="D47" s="166"/>
      <c r="E47" s="164">
        <f t="shared" si="0"/>
        <v>0</v>
      </c>
    </row>
    <row r="48" spans="1:5" ht="18.75">
      <c r="A48" s="38">
        <f>'FRUITS &amp; LEGUMES'!C39</f>
        <v>0</v>
      </c>
      <c r="B48" s="47" t="str">
        <f>'FRUITS &amp; LEGUMES'!A39</f>
        <v>Tomates ananas (jaune) par kilo - Non disponible en cette saison</v>
      </c>
      <c r="C48" s="39">
        <f>'FRUITS &amp; LEGUMES'!D39</f>
        <v>0</v>
      </c>
      <c r="D48" s="166"/>
      <c r="E48" s="164">
        <f t="shared" si="0"/>
        <v>0</v>
      </c>
    </row>
    <row r="49" spans="1:5" ht="18.75">
      <c r="A49" s="38">
        <f>'FRUITS &amp; LEGUMES'!C40</f>
        <v>0</v>
      </c>
      <c r="B49" s="47" t="str">
        <f>'FRUITS &amp; LEGUMES'!A40</f>
        <v>Tomates cerise par 500g (6,40 euros le Kg) - Plus disponible en cette saison</v>
      </c>
      <c r="C49" s="39">
        <f>'FRUITS &amp; LEGUMES'!D40</f>
        <v>0</v>
      </c>
      <c r="D49" s="166">
        <v>0.34062500000000007</v>
      </c>
      <c r="E49" s="164">
        <f t="shared" si="0"/>
        <v>0</v>
      </c>
    </row>
    <row r="50" spans="1:5" ht="18.75">
      <c r="A50" s="38">
        <f>'FRUITS &amp; LEGUMES'!C41</f>
        <v>0</v>
      </c>
      <c r="B50" s="47" t="str">
        <f>'FRUITS &amp; LEGUMES'!A41</f>
        <v>Tomates cœur de boeuf par kilo  - Plus disponible en cette saison</v>
      </c>
      <c r="C50" s="39">
        <f>'FRUITS &amp; LEGUMES'!D41</f>
        <v>0</v>
      </c>
      <c r="D50" s="166">
        <v>0.34062500000000007</v>
      </c>
      <c r="E50" s="164">
        <f t="shared" si="0"/>
        <v>0</v>
      </c>
    </row>
    <row r="51" spans="1:5" ht="18.75">
      <c r="A51" s="38">
        <f>'FRUITS &amp; LEGUMES'!C42</f>
        <v>0</v>
      </c>
      <c r="B51" s="47" t="str">
        <f>'FRUITS &amp; LEGUMES'!A42</f>
        <v>Tomates rondes par kilo  - Plus disponible en cette saison</v>
      </c>
      <c r="C51" s="39">
        <f>'FRUITS &amp; LEGUMES'!D42</f>
        <v>0</v>
      </c>
      <c r="D51" s="166">
        <v>0.27241379310344832</v>
      </c>
      <c r="E51" s="164">
        <f t="shared" si="0"/>
        <v>0</v>
      </c>
    </row>
    <row r="52" spans="1:5" ht="37.5">
      <c r="A52" s="38">
        <f>'FRUITS &amp; LEGUMES'!C45</f>
        <v>0</v>
      </c>
      <c r="B52" s="47" t="str">
        <f>'FRUITS &amp; LEGUMES'!A45</f>
        <v>Pommes Boskoop par Kg : rustique, ferme, acidulée et parfumée, à croquer ou à cuire</v>
      </c>
      <c r="C52" s="39">
        <f>'FRUITS &amp; LEGUMES'!D45</f>
        <v>0</v>
      </c>
      <c r="D52" s="166">
        <v>0.21851851851851861</v>
      </c>
      <c r="E52" s="164">
        <f t="shared" si="0"/>
        <v>0</v>
      </c>
    </row>
    <row r="53" spans="1:5" ht="18.75">
      <c r="A53" s="38">
        <f>'FRUITS &amp; LEGUMES'!C46</f>
        <v>0</v>
      </c>
      <c r="B53" s="47" t="str">
        <f>'FRUITS &amp; LEGUMES'!A46</f>
        <v>Pommes Chantecler par Kg : sucrée et acidulée, à croquer ou en tarte</v>
      </c>
      <c r="C53" s="39">
        <f>'FRUITS &amp; LEGUMES'!D46</f>
        <v>0</v>
      </c>
      <c r="D53" s="166">
        <v>0.21851851851851861</v>
      </c>
      <c r="E53" s="164">
        <f t="shared" ref="E53" si="2">D53*C53</f>
        <v>0</v>
      </c>
    </row>
    <row r="54" spans="1:5" ht="18.75">
      <c r="A54" s="38">
        <f>'FRUITS &amp; LEGUMES'!C47</f>
        <v>0</v>
      </c>
      <c r="B54" s="47" t="str">
        <f>'FRUITS &amp; LEGUMES'!A47</f>
        <v>Pommes Melrose par Kg : Très croquante, goût sucré acidulé, à croquer ou à cuire</v>
      </c>
      <c r="C54" s="39">
        <f>'FRUITS &amp; LEGUMES'!D47</f>
        <v>0</v>
      </c>
      <c r="D54" s="166">
        <v>0.21851851851851861</v>
      </c>
      <c r="E54" s="164">
        <f t="shared" ref="E54" si="3">D54*C54</f>
        <v>0</v>
      </c>
    </row>
    <row r="55" spans="1:5" ht="18.75">
      <c r="A55" s="38">
        <f>'FRUITS &amp; LEGUMES'!C50</f>
        <v>0</v>
      </c>
      <c r="B55" s="47" t="str">
        <f>'FRUITS &amp; LEGUMES'!A50</f>
        <v>Epinard par 500g (7,20 euros le Kg)</v>
      </c>
      <c r="C55" s="39">
        <f>'FRUITS &amp; LEGUMES'!D50</f>
        <v>0</v>
      </c>
      <c r="D55" s="166"/>
      <c r="E55" s="164">
        <f t="shared" ref="E55" si="4">D55*C55</f>
        <v>0</v>
      </c>
    </row>
    <row r="56" spans="1:5" ht="18.75">
      <c r="A56" s="38">
        <f>'FRUITS &amp; LEGUMES'!C51</f>
        <v>0</v>
      </c>
      <c r="B56" s="47" t="str">
        <f>'FRUITS &amp; LEGUMES'!A51</f>
        <v>Fraise par barquette de 330g (14,55 euros le Kg)</v>
      </c>
      <c r="C56" s="39">
        <f>'FRUITS &amp; LEGUMES'!D51</f>
        <v>0</v>
      </c>
      <c r="D56" s="166"/>
      <c r="E56" s="164">
        <f t="shared" ref="E56" si="5">D56*C56</f>
        <v>0</v>
      </c>
    </row>
    <row r="57" spans="1:5" ht="18.75">
      <c r="A57" s="38">
        <f>'FRUITS &amp; LEGUMES'!C52</f>
        <v>0</v>
      </c>
      <c r="B57" s="47" t="str">
        <f>'FRUITS &amp; LEGUMES'!A52</f>
        <v>Pommes de terres nouvelles par Kg</v>
      </c>
      <c r="C57" s="39">
        <f>'FRUITS &amp; LEGUMES'!D52</f>
        <v>0</v>
      </c>
      <c r="D57" s="166"/>
      <c r="E57" s="164">
        <f t="shared" si="0"/>
        <v>0</v>
      </c>
    </row>
    <row r="58" spans="1:5" ht="18.75">
      <c r="A58" s="38">
        <f>'FRUITS &amp; LEGUMES'!C53</f>
        <v>0</v>
      </c>
      <c r="B58" s="47" t="str">
        <f>'FRUITS &amp; LEGUMES'!A53</f>
        <v>Pois à écosser par 500g (9,80 euros le Kg)</v>
      </c>
      <c r="C58" s="39">
        <f>'FRUITS &amp; LEGUMES'!D53</f>
        <v>0</v>
      </c>
      <c r="D58" s="166"/>
      <c r="E58" s="164">
        <f t="shared" ref="E58" si="6">D58*C58</f>
        <v>0</v>
      </c>
    </row>
    <row r="59" spans="1:5" ht="18.75">
      <c r="A59" s="38">
        <f>'FRUITS &amp; LEGUMES'!C54</f>
        <v>0</v>
      </c>
      <c r="B59" s="47" t="str">
        <f>'FRUITS &amp; LEGUMES'!A54</f>
        <v>Tomates ancienne par Kg</v>
      </c>
      <c r="C59" s="39">
        <f>'FRUITS &amp; LEGUMES'!D54</f>
        <v>0</v>
      </c>
      <c r="D59" s="166"/>
      <c r="E59" s="164">
        <f t="shared" ref="E59" si="7">D59*C59</f>
        <v>0</v>
      </c>
    </row>
    <row r="60" spans="1:5" ht="18.75">
      <c r="A60" s="38">
        <f>'FRUITS &amp; LEGUMES'!C55</f>
        <v>0</v>
      </c>
      <c r="B60" s="47" t="str">
        <f>'FRUITS &amp; LEGUMES'!A55</f>
        <v>Tomates rondes par Kg</v>
      </c>
      <c r="C60" s="39">
        <f>'FRUITS &amp; LEGUMES'!D55</f>
        <v>0</v>
      </c>
      <c r="D60" s="166"/>
      <c r="E60" s="164">
        <f t="shared" ref="E60" si="8">D60*C60</f>
        <v>0</v>
      </c>
    </row>
    <row r="61" spans="1:5" ht="18.75">
      <c r="A61" s="38">
        <f>'FRUITS &amp; LEGUMES'!C59</f>
        <v>0</v>
      </c>
      <c r="B61" s="47" t="str">
        <f>'FRUITS &amp; LEGUMES'!A59</f>
        <v>Champignons de paris par 500g</v>
      </c>
      <c r="C61" s="39">
        <f>'FRUITS &amp; LEGUMES'!D59</f>
        <v>0</v>
      </c>
      <c r="D61" s="166"/>
      <c r="E61" s="164">
        <f t="shared" ref="E61:E62" si="9">D61*C61</f>
        <v>0</v>
      </c>
    </row>
    <row r="62" spans="1:5" ht="18.75">
      <c r="A62" s="38">
        <f>'FRUITS &amp; LEGUMES'!C60</f>
        <v>0</v>
      </c>
      <c r="B62" s="47" t="str">
        <f>'FRUITS &amp; LEGUMES'!A60</f>
        <v>Pleurote gris par 250g</v>
      </c>
      <c r="C62" s="39">
        <f>'FRUITS &amp; LEGUMES'!D60</f>
        <v>0</v>
      </c>
      <c r="D62" s="166"/>
      <c r="E62" s="164">
        <f t="shared" si="9"/>
        <v>0</v>
      </c>
    </row>
    <row r="63" spans="1:5" ht="18.75">
      <c r="A63" s="38">
        <f>'FRUITS &amp; LEGUMES'!C61</f>
        <v>0</v>
      </c>
      <c r="B63" s="47" t="str">
        <f>'FRUITS &amp; LEGUMES'!A61</f>
        <v>Pleurote jaune par 250g</v>
      </c>
      <c r="C63" s="39">
        <f>'FRUITS &amp; LEGUMES'!D61</f>
        <v>0</v>
      </c>
      <c r="D63" s="166"/>
      <c r="E63" s="164">
        <f t="shared" ref="E63:E64" si="10">D63*C63</f>
        <v>0</v>
      </c>
    </row>
    <row r="64" spans="1:5" ht="18.75">
      <c r="A64" s="38">
        <f>'FRUITS &amp; LEGUMES'!C62</f>
        <v>0</v>
      </c>
      <c r="B64" s="47" t="str">
        <f>'FRUITS &amp; LEGUMES'!A62</f>
        <v>Pleurote rose par 250g</v>
      </c>
      <c r="C64" s="39">
        <f>'FRUITS &amp; LEGUMES'!D62</f>
        <v>0</v>
      </c>
      <c r="D64" s="166"/>
      <c r="E64" s="164">
        <f t="shared" si="10"/>
        <v>0</v>
      </c>
    </row>
    <row r="65" spans="1:5" ht="18.75">
      <c r="A65" s="38">
        <f>'FRUITS &amp; LEGUMES'!C63</f>
        <v>0</v>
      </c>
      <c r="B65" s="47" t="str">
        <f>'FRUITS &amp; LEGUMES'!A63</f>
        <v>Shiitaké ou Lentins de chêne par 250g</v>
      </c>
      <c r="C65" s="39">
        <f>'FRUITS &amp; LEGUMES'!D63</f>
        <v>0</v>
      </c>
      <c r="D65" s="166"/>
      <c r="E65" s="164">
        <f t="shared" ref="E65" si="11">D65*C65</f>
        <v>0</v>
      </c>
    </row>
    <row r="66" spans="1:5" ht="126.75" customHeight="1">
      <c r="A66" s="38">
        <f>'FRUITS &amp; LEGUMES'!C66</f>
        <v>0</v>
      </c>
      <c r="B66" s="47" t="str">
        <f>'FRUITS &amp; LEGUMES'!A66</f>
        <v>PANIER DE NOEL :
1 ANANAS CAYENNE BIO CAMEROUN
1 ANANAS PAIN DE SUCRE BIO TOGO
500 GR DE LITCHIS BIO REUNION
500 GR DE FRUITS SECS BIO TOGO (ananas, mangues, cajou)
1 HUILE COSMETIQUE BIO (amande douce, jojoba, coco...)</v>
      </c>
      <c r="C66" s="39">
        <f>'FRUITS &amp; LEGUMES'!D66</f>
        <v>0</v>
      </c>
      <c r="D66" s="166"/>
      <c r="E66" s="164">
        <f t="shared" si="0"/>
        <v>0</v>
      </c>
    </row>
    <row r="67" spans="1:5" ht="23.25">
      <c r="A67" s="342" t="s">
        <v>110</v>
      </c>
      <c r="B67" s="342"/>
      <c r="C67" s="49">
        <f>SUM(C18:C66)</f>
        <v>0</v>
      </c>
      <c r="E67" s="164">
        <f>SUM(E18:E66)</f>
        <v>0</v>
      </c>
    </row>
    <row r="68" spans="1:5" ht="23.25">
      <c r="A68" s="345" t="s">
        <v>84</v>
      </c>
      <c r="B68" s="345"/>
      <c r="C68" s="346"/>
    </row>
    <row r="69" spans="1:5" ht="70.900000000000006" customHeight="1">
      <c r="A69" s="38">
        <f>POISSONS!C9</f>
        <v>0</v>
      </c>
      <c r="B69" s="47" t="str">
        <f>POISSONS!A9</f>
        <v>SOUS RESERVE DU RESULTAT DE LA PECHE LA NUIT PRECEDENTE
Colis de poisson : équivaut à 3 repas pour 2 personnes, prêt à l'emploi, il permet au pécheur de proposer les poissons de saisons qui composent majoritairement sa pêche. Bref, vous l'aidez à vendre sa pêche ! Et le colis est donc d'un excellent rapport qualité prix pour vous !</v>
      </c>
      <c r="C69" s="39">
        <f>POISSONS!D9</f>
        <v>0</v>
      </c>
      <c r="D69" s="166">
        <v>0.05</v>
      </c>
      <c r="E69" s="164">
        <f t="shared" ref="E69:E84" si="12">D69*C69</f>
        <v>0</v>
      </c>
    </row>
    <row r="70" spans="1:5" ht="70.900000000000006" customHeight="1">
      <c r="A70" s="38">
        <f>POISSONS!C10</f>
        <v>0</v>
      </c>
      <c r="B70" s="47" t="str">
        <f>POISSONS!A10</f>
        <v>Colis de coquilles Saint-Jacques environ 3 kilos (pesé avec les coquilles, mais livré sans), cela représente environ 16 à 20 coquilles</v>
      </c>
      <c r="C70" s="39">
        <f>POISSONS!D10</f>
        <v>0</v>
      </c>
      <c r="D70" s="166">
        <v>0.05</v>
      </c>
      <c r="E70" s="164">
        <f t="shared" si="12"/>
        <v>0</v>
      </c>
    </row>
    <row r="71" spans="1:5" ht="21.95" customHeight="1">
      <c r="A71" s="38">
        <f>POISSONS!C11</f>
        <v>0</v>
      </c>
      <c r="B71" s="47" t="str">
        <f>POISSONS!A11</f>
        <v xml:space="preserve">Colis de moules 1 Kg pour environ 2-3 personnes </v>
      </c>
      <c r="C71" s="39">
        <f>POISSONS!D11</f>
        <v>0</v>
      </c>
      <c r="D71" s="166">
        <v>0.05</v>
      </c>
      <c r="E71" s="164">
        <f t="shared" si="12"/>
        <v>0</v>
      </c>
    </row>
    <row r="72" spans="1:5" ht="31.5" customHeight="1">
      <c r="A72" s="38">
        <f>POISSONS!C14</f>
        <v>0</v>
      </c>
      <c r="B72" s="47" t="str">
        <f>POISSONS!A14</f>
        <v xml:space="preserve">Filets de truite fumée : sachet de 3 fillets, environ 150g </v>
      </c>
      <c r="C72" s="39">
        <v>0</v>
      </c>
      <c r="D72" s="166">
        <v>0.26517857142857143</v>
      </c>
      <c r="E72" s="164">
        <f>A72*2.25</f>
        <v>0</v>
      </c>
    </row>
    <row r="73" spans="1:5" ht="37.5" customHeight="1">
      <c r="A73" s="38">
        <f>POISSONS!C15</f>
        <v>0</v>
      </c>
      <c r="B73" s="47" t="str">
        <f>POISSONS!A15</f>
        <v>Tranches de saumon fumée 1er choix : sachet de 2 tranches environ 100g</v>
      </c>
      <c r="C73" s="39">
        <v>0</v>
      </c>
      <c r="D73" s="166">
        <v>0.27297297297297302</v>
      </c>
      <c r="E73" s="164">
        <f>A73*1.75</f>
        <v>0</v>
      </c>
    </row>
    <row r="74" spans="1:5" ht="37.5" customHeight="1">
      <c r="A74" s="38">
        <f>POISSONS!C16</f>
        <v>0</v>
      </c>
      <c r="B74" s="47" t="str">
        <f>POISSONS!A16</f>
        <v>Saumon entier fumé tranché à la main : entre 700g et 1Kg en moyenne</v>
      </c>
      <c r="C74" s="39">
        <v>0</v>
      </c>
      <c r="D74" s="166">
        <v>0.27297297297297302</v>
      </c>
      <c r="E74" s="164">
        <f>A74*1.75</f>
        <v>0</v>
      </c>
    </row>
    <row r="75" spans="1:5" ht="21.95" customHeight="1">
      <c r="A75" s="38">
        <f>POISSONS!C17</f>
        <v>0</v>
      </c>
      <c r="B75" s="47" t="str">
        <f>POISSONS!A17</f>
        <v>Œufs de truite : verrine de 90g conservation plusieurs mois au frais</v>
      </c>
      <c r="C75" s="39">
        <f>POISSONS!D17</f>
        <v>0</v>
      </c>
      <c r="D75" s="166">
        <v>0.21126760563380284</v>
      </c>
      <c r="E75" s="164">
        <f t="shared" si="12"/>
        <v>0</v>
      </c>
    </row>
    <row r="76" spans="1:5" ht="21.95" customHeight="1">
      <c r="A76" s="38">
        <f>POISSONS!C19</f>
        <v>0</v>
      </c>
      <c r="B76" s="47" t="str">
        <f>POISSONS!A19</f>
        <v xml:space="preserve">Terrine à la truite fumée 180g </v>
      </c>
      <c r="C76" s="39">
        <f>POISSONS!D19</f>
        <v>0</v>
      </c>
      <c r="D76" s="166">
        <v>0.21126760563380284</v>
      </c>
      <c r="E76" s="164">
        <f t="shared" si="12"/>
        <v>0</v>
      </c>
    </row>
    <row r="77" spans="1:5" ht="21.95" customHeight="1">
      <c r="A77" s="38">
        <f>POISSONS!C20</f>
        <v>0</v>
      </c>
      <c r="B77" s="47" t="str">
        <f>POISSONS!A20</f>
        <v>Terrine de truite à l'oseille 180g</v>
      </c>
      <c r="C77" s="39">
        <f>POISSONS!D20</f>
        <v>0</v>
      </c>
      <c r="D77" s="166">
        <v>0.21126760563380284</v>
      </c>
      <c r="E77" s="164">
        <f t="shared" si="12"/>
        <v>0</v>
      </c>
    </row>
    <row r="78" spans="1:5" ht="21.95" customHeight="1">
      <c r="A78" s="38">
        <f>POISSONS!C21</f>
        <v>0</v>
      </c>
      <c r="B78" s="47" t="str">
        <f>POISSONS!A21</f>
        <v>Terrine au saumon fumée 180g</v>
      </c>
      <c r="C78" s="39">
        <f>POISSONS!D21</f>
        <v>0</v>
      </c>
      <c r="D78" s="166">
        <v>0.21126760563380284</v>
      </c>
      <c r="E78" s="164">
        <f t="shared" si="12"/>
        <v>0</v>
      </c>
    </row>
    <row r="79" spans="1:5" ht="21.95" customHeight="1">
      <c r="A79" s="38">
        <f>POISSONS!C22</f>
        <v>0</v>
      </c>
      <c r="B79" s="47" t="str">
        <f>POISSONS!A22</f>
        <v>Terrine aux écrevisses &amp; sancerre 180g</v>
      </c>
      <c r="C79" s="39">
        <f>POISSONS!D22</f>
        <v>0</v>
      </c>
      <c r="D79" s="166">
        <v>0.21126760563380284</v>
      </c>
      <c r="E79" s="164">
        <f t="shared" si="12"/>
        <v>0</v>
      </c>
    </row>
    <row r="80" spans="1:5" ht="21.95" customHeight="1">
      <c r="A80" s="38">
        <f>POISSONS!C23</f>
        <v>0</v>
      </c>
      <c r="B80" s="47" t="str">
        <f>POISSONS!A23</f>
        <v>Estival 180g : truite, fromage de chèvre, tomates séchées, basilic</v>
      </c>
      <c r="C80" s="39">
        <f>POISSONS!D23</f>
        <v>0</v>
      </c>
      <c r="D80" s="166">
        <v>0.21126760563380284</v>
      </c>
      <c r="E80" s="164">
        <f t="shared" si="12"/>
        <v>0</v>
      </c>
    </row>
    <row r="81" spans="1:5" ht="21.95" customHeight="1">
      <c r="A81" s="38">
        <f>POISSONS!C24</f>
        <v>0</v>
      </c>
      <c r="B81" s="47" t="str">
        <f>POISSONS!A24</f>
        <v>Rillettes à la truite fumée 180g</v>
      </c>
      <c r="C81" s="39">
        <f>POISSONS!D24</f>
        <v>0</v>
      </c>
      <c r="D81" s="166">
        <v>0.21126760563380284</v>
      </c>
      <c r="E81" s="164">
        <f t="shared" si="12"/>
        <v>0</v>
      </c>
    </row>
    <row r="82" spans="1:5" ht="21.95" customHeight="1">
      <c r="A82" s="38">
        <f>POISSONS!C25</f>
        <v>0</v>
      </c>
      <c r="B82" s="47" t="str">
        <f>POISSONS!A25</f>
        <v>Rillettes à la truite fumée au safran 180g</v>
      </c>
      <c r="C82" s="39">
        <f>POISSONS!D25</f>
        <v>0</v>
      </c>
      <c r="D82" s="166">
        <v>0.21126760563380284</v>
      </c>
      <c r="E82" s="164">
        <f t="shared" si="12"/>
        <v>0</v>
      </c>
    </row>
    <row r="83" spans="1:5" ht="21.95" customHeight="1">
      <c r="A83" s="38">
        <f>POISSONS!C26</f>
        <v>0</v>
      </c>
      <c r="B83" s="47" t="str">
        <f>POISSONS!A26</f>
        <v>Vexinoise 180g : truite fumée &amp; moutarde</v>
      </c>
      <c r="C83" s="39">
        <f>POISSONS!D26</f>
        <v>0</v>
      </c>
      <c r="D83" s="166">
        <v>0.21126760563380284</v>
      </c>
      <c r="E83" s="164">
        <f t="shared" si="12"/>
        <v>0</v>
      </c>
    </row>
    <row r="84" spans="1:5" ht="21.95" customHeight="1">
      <c r="A84" s="38">
        <f>POISSONS!C27</f>
        <v>0</v>
      </c>
      <c r="B84" s="47" t="str">
        <f>POISSONS!A27</f>
        <v>Rillettes au saumon fumée 180g</v>
      </c>
      <c r="C84" s="39">
        <f>POISSONS!D27</f>
        <v>0</v>
      </c>
      <c r="D84" s="166">
        <v>0.21126760563380284</v>
      </c>
      <c r="E84" s="164">
        <f t="shared" si="12"/>
        <v>0</v>
      </c>
    </row>
    <row r="85" spans="1:5" ht="23.25">
      <c r="A85" s="312" t="s">
        <v>83</v>
      </c>
      <c r="B85" s="312"/>
      <c r="C85" s="70">
        <f>SUM(C69:C84)</f>
        <v>0</v>
      </c>
      <c r="E85" s="164">
        <f>SUM(E69:E84)</f>
        <v>0</v>
      </c>
    </row>
    <row r="86" spans="1:5" ht="23.25">
      <c r="A86" s="347" t="s">
        <v>222</v>
      </c>
      <c r="B86" s="347"/>
      <c r="C86" s="348"/>
    </row>
    <row r="87" spans="1:5" ht="18.75">
      <c r="A87" s="38">
        <f>'CONDIMENTS &amp; EPICES'!C4</f>
        <v>0</v>
      </c>
      <c r="B87" s="37" t="str">
        <f>'CONDIMENTS &amp; EPICES'!A4</f>
        <v xml:space="preserve">Huile tournesol 50 cl </v>
      </c>
      <c r="C87" s="43">
        <f>'CONDIMENTS &amp; EPICES'!D4</f>
        <v>0</v>
      </c>
      <c r="D87" s="166">
        <v>0.26666666666666672</v>
      </c>
      <c r="E87" s="164">
        <f t="shared" ref="E87:E127" si="13">D87*C87</f>
        <v>0</v>
      </c>
    </row>
    <row r="88" spans="1:5" ht="18.75">
      <c r="A88" s="38">
        <f>'CONDIMENTS &amp; EPICES'!C5</f>
        <v>0</v>
      </c>
      <c r="B88" s="37" t="str">
        <f>'CONDIMENTS &amp; EPICES'!A5</f>
        <v xml:space="preserve">Huile colza 50 cl </v>
      </c>
      <c r="C88" s="43">
        <f>'CONDIMENTS &amp; EPICES'!D5</f>
        <v>0</v>
      </c>
      <c r="D88" s="166">
        <v>0.26666666666666672</v>
      </c>
      <c r="E88" s="164">
        <f t="shared" si="13"/>
        <v>0</v>
      </c>
    </row>
    <row r="89" spans="1:5" ht="18.75">
      <c r="A89" s="38">
        <f>'CONDIMENTS &amp; EPICES'!C6</f>
        <v>0</v>
      </c>
      <c r="B89" s="37" t="str">
        <f>'CONDIMENTS &amp; EPICES'!A6</f>
        <v>Huile caméline 50cl</v>
      </c>
      <c r="C89" s="43">
        <f>'CONDIMENTS &amp; EPICES'!D6</f>
        <v>0</v>
      </c>
      <c r="D89" s="166">
        <v>0.25</v>
      </c>
      <c r="E89" s="164">
        <f t="shared" si="13"/>
        <v>0</v>
      </c>
    </row>
    <row r="90" spans="1:5" ht="18.75">
      <c r="A90" s="38">
        <f>'CONDIMENTS &amp; EPICES'!C7</f>
        <v>0</v>
      </c>
      <c r="B90" s="37" t="str">
        <f>'CONDIMENTS &amp; EPICES'!A7</f>
        <v>Huile sesame 50cl</v>
      </c>
      <c r="C90" s="43">
        <f>'CONDIMENTS &amp; EPICES'!D7</f>
        <v>0</v>
      </c>
      <c r="D90" s="166">
        <v>0.3</v>
      </c>
      <c r="E90" s="164">
        <f t="shared" si="13"/>
        <v>0</v>
      </c>
    </row>
    <row r="91" spans="1:5" ht="18.75">
      <c r="A91" s="38">
        <f>'CONDIMENTS &amp; EPICES'!C8</f>
        <v>0</v>
      </c>
      <c r="B91" s="37" t="str">
        <f>'CONDIMENTS &amp; EPICES'!A8</f>
        <v>Farine blé T110 1 Kg : écrasé à la meule de pierre</v>
      </c>
      <c r="C91" s="43">
        <f>'CONDIMENTS &amp; EPICES'!D8</f>
        <v>0</v>
      </c>
      <c r="D91" s="166">
        <v>0.375</v>
      </c>
      <c r="E91" s="164">
        <f t="shared" si="13"/>
        <v>0</v>
      </c>
    </row>
    <row r="92" spans="1:5" ht="18.75">
      <c r="A92" s="38">
        <f>'CONDIMENTS &amp; EPICES'!C11</f>
        <v>0</v>
      </c>
      <c r="B92" s="37" t="str">
        <f>'CONDIMENTS &amp; EPICES'!A11</f>
        <v>Moutarde du vexin 100g</v>
      </c>
      <c r="C92" s="43">
        <f>'CONDIMENTS &amp; EPICES'!D11</f>
        <v>0</v>
      </c>
      <c r="D92" s="166">
        <v>0.24333333333333332</v>
      </c>
      <c r="E92" s="164">
        <f t="shared" si="13"/>
        <v>0</v>
      </c>
    </row>
    <row r="93" spans="1:5" ht="18.75">
      <c r="A93" s="38">
        <f>'CONDIMENTS &amp; EPICES'!C12</f>
        <v>0</v>
      </c>
      <c r="B93" s="37" t="str">
        <f>'CONDIMENTS &amp; EPICES'!A12</f>
        <v>Moutarde du vexin 200g</v>
      </c>
      <c r="C93" s="43">
        <f>'CONDIMENTS &amp; EPICES'!D12</f>
        <v>0</v>
      </c>
      <c r="D93" s="166">
        <v>0.17599999999999999</v>
      </c>
      <c r="E93" s="164">
        <f t="shared" si="13"/>
        <v>0</v>
      </c>
    </row>
    <row r="94" spans="1:5" ht="18.75">
      <c r="A94" s="38">
        <f>'CONDIMENTS &amp; EPICES'!C13</f>
        <v>0</v>
      </c>
      <c r="B94" s="37" t="str">
        <f>'CONDIMENTS &amp; EPICES'!A13</f>
        <v>Moutarde à l'ancienne 100g</v>
      </c>
      <c r="C94" s="43">
        <f>'CONDIMENTS &amp; EPICES'!D13</f>
        <v>0</v>
      </c>
      <c r="D94" s="166">
        <v>0.20285714285714285</v>
      </c>
      <c r="E94" s="164">
        <f t="shared" si="13"/>
        <v>0</v>
      </c>
    </row>
    <row r="95" spans="1:5" ht="18.75">
      <c r="A95" s="38">
        <f>'CONDIMENTS &amp; EPICES'!C14</f>
        <v>0</v>
      </c>
      <c r="B95" s="37" t="str">
        <f>'CONDIMENTS &amp; EPICES'!A14</f>
        <v>Moutarde à l'ancienne 200g</v>
      </c>
      <c r="C95" s="43">
        <f>'CONDIMENTS &amp; EPICES'!D14</f>
        <v>0</v>
      </c>
      <c r="D95" s="166">
        <v>0.22499999999999995</v>
      </c>
      <c r="E95" s="164">
        <f t="shared" ref="E95" si="14">D95*C95</f>
        <v>0</v>
      </c>
    </row>
    <row r="96" spans="1:5" ht="18.75">
      <c r="A96" s="38">
        <f>'CONDIMENTS &amp; EPICES'!C15</f>
        <v>0</v>
      </c>
      <c r="B96" s="37" t="str">
        <f>'CONDIMENTS &amp; EPICES'!A15</f>
        <v>Moutarde à l'absinthe 100g - idéal avec les poissons</v>
      </c>
      <c r="C96" s="43">
        <f>'CONDIMENTS &amp; EPICES'!D15</f>
        <v>0</v>
      </c>
      <c r="D96" s="166">
        <v>0.17714285714285719</v>
      </c>
      <c r="E96" s="164">
        <f t="shared" si="13"/>
        <v>0</v>
      </c>
    </row>
    <row r="97" spans="1:5" ht="18.75">
      <c r="A97" s="38">
        <f>'CONDIMENTS &amp; EPICES'!C16</f>
        <v>0</v>
      </c>
      <c r="B97" s="37" t="str">
        <f>'CONDIMENTS &amp; EPICES'!A16</f>
        <v>Moutarde au cidre 100g</v>
      </c>
      <c r="C97" s="43">
        <f>'CONDIMENTS &amp; EPICES'!D16</f>
        <v>0</v>
      </c>
      <c r="D97" s="166">
        <v>0.20285714285714285</v>
      </c>
      <c r="E97" s="164">
        <f t="shared" si="13"/>
        <v>0</v>
      </c>
    </row>
    <row r="98" spans="1:5" ht="18.75">
      <c r="A98" s="38">
        <f>'CONDIMENTS &amp; EPICES'!C17</f>
        <v>0</v>
      </c>
      <c r="B98" s="37" t="str">
        <f>'CONDIMENTS &amp; EPICES'!A17</f>
        <v>Moutarde ail &amp; persil 100g - douce</v>
      </c>
      <c r="C98" s="43">
        <f>'CONDIMENTS &amp; EPICES'!D17</f>
        <v>0</v>
      </c>
      <c r="D98" s="166">
        <v>0.20285714285714285</v>
      </c>
      <c r="E98" s="164">
        <f t="shared" si="13"/>
        <v>0</v>
      </c>
    </row>
    <row r="99" spans="1:5" ht="18.75">
      <c r="A99" s="38">
        <f>'CONDIMENTS &amp; EPICES'!C18</f>
        <v>0</v>
      </c>
      <c r="B99" s="37" t="str">
        <f>'CONDIMENTS &amp; EPICES'!A18</f>
        <v>Moutarde ail &amp; persil 200g - douce</v>
      </c>
      <c r="C99" s="43">
        <f>'CONDIMENTS &amp; EPICES'!D18</f>
        <v>0</v>
      </c>
      <c r="D99" s="166">
        <v>0.22499999999999995</v>
      </c>
      <c r="E99" s="164">
        <f t="shared" ref="E99" si="15">D99*C99</f>
        <v>0</v>
      </c>
    </row>
    <row r="100" spans="1:5" ht="18.75">
      <c r="A100" s="38">
        <f>'CONDIMENTS &amp; EPICES'!C19</f>
        <v>0</v>
      </c>
      <c r="B100" s="37" t="str">
        <f>'CONDIMENTS &amp; EPICES'!A19</f>
        <v>Moutarde piment ail 100g</v>
      </c>
      <c r="C100" s="43">
        <f>'CONDIMENTS &amp; EPICES'!D19</f>
        <v>0</v>
      </c>
      <c r="D100" s="166">
        <v>0.17714285714285719</v>
      </c>
      <c r="E100" s="164">
        <f t="shared" si="13"/>
        <v>0</v>
      </c>
    </row>
    <row r="101" spans="1:5" ht="18.75">
      <c r="A101" s="38">
        <f>'CONDIMENTS &amp; EPICES'!C20</f>
        <v>0</v>
      </c>
      <c r="B101" s="37" t="str">
        <f>'CONDIMENTS &amp; EPICES'!A20</f>
        <v>Moutarde piment ail 200g</v>
      </c>
      <c r="C101" s="43">
        <f>'CONDIMENTS &amp; EPICES'!D20</f>
        <v>0</v>
      </c>
      <c r="D101" s="166">
        <v>0.20999999999999996</v>
      </c>
      <c r="E101" s="164">
        <f t="shared" ref="E101" si="16">D101*C101</f>
        <v>0</v>
      </c>
    </row>
    <row r="102" spans="1:5" ht="18.75">
      <c r="A102" s="38">
        <f>'CONDIMENTS &amp; EPICES'!C21</f>
        <v>0</v>
      </c>
      <c r="B102" s="37" t="str">
        <f>'CONDIMENTS &amp; EPICES'!A21</f>
        <v>Moutarde à l'estragon 100g - très forte !</v>
      </c>
      <c r="C102" s="43">
        <f>'CONDIMENTS &amp; EPICES'!D21</f>
        <v>0</v>
      </c>
      <c r="D102" s="166">
        <v>0.20285714285714285</v>
      </c>
      <c r="E102" s="164">
        <f t="shared" si="13"/>
        <v>0</v>
      </c>
    </row>
    <row r="103" spans="1:5" ht="18.75">
      <c r="A103" s="38">
        <f>'CONDIMENTS &amp; EPICES'!C22</f>
        <v>0</v>
      </c>
      <c r="B103" s="37" t="str">
        <f>'CONDIMENTS &amp; EPICES'!A22</f>
        <v>Moutarde saveur d'automne 100g - au noix</v>
      </c>
      <c r="C103" s="43">
        <f>'CONDIMENTS &amp; EPICES'!D22</f>
        <v>0</v>
      </c>
      <c r="D103" s="166">
        <v>0.20285714285714285</v>
      </c>
      <c r="E103" s="164">
        <f t="shared" si="13"/>
        <v>0</v>
      </c>
    </row>
    <row r="104" spans="1:5" ht="18.75">
      <c r="A104" s="38">
        <f>'CONDIMENTS &amp; EPICES'!C23</f>
        <v>0</v>
      </c>
      <c r="B104" s="37" t="str">
        <f>'CONDIMENTS &amp; EPICES'!A23</f>
        <v>Moutarde au vin blanc &amp; miel du Vexin 100g</v>
      </c>
      <c r="C104" s="43">
        <f>'CONDIMENTS &amp; EPICES'!D23</f>
        <v>0</v>
      </c>
      <c r="D104" s="166">
        <v>0.20285714285714285</v>
      </c>
      <c r="E104" s="164">
        <f t="shared" si="13"/>
        <v>0</v>
      </c>
    </row>
    <row r="105" spans="1:5" ht="18.75">
      <c r="A105" s="38">
        <f>'CONDIMENTS &amp; EPICES'!C26</f>
        <v>0</v>
      </c>
      <c r="B105" s="37" t="str">
        <f>'CONDIMENTS &amp; EPICES'!A26</f>
        <v>Piment HEGOA Basque 100ml Force 3 sur 12</v>
      </c>
      <c r="C105" s="43">
        <f>'CONDIMENTS &amp; EPICES'!D26</f>
        <v>0</v>
      </c>
      <c r="D105" s="166">
        <v>0.41874999999999996</v>
      </c>
      <c r="E105" s="164">
        <f t="shared" ref="E105:E109" si="17">D105*C105</f>
        <v>0</v>
      </c>
    </row>
    <row r="106" spans="1:5" ht="18.75">
      <c r="A106" s="38">
        <f>'CONDIMENTS &amp; EPICES'!C27</f>
        <v>0</v>
      </c>
      <c r="B106" s="37" t="str">
        <f>'CONDIMENTS &amp; EPICES'!A27</f>
        <v>Piment ZEPHYR Fumée 100ml Force 4 sur 12</v>
      </c>
      <c r="C106" s="43">
        <f>'CONDIMENTS &amp; EPICES'!D27</f>
        <v>0</v>
      </c>
      <c r="D106" s="166">
        <v>0.41874999999999996</v>
      </c>
      <c r="E106" s="164">
        <f t="shared" si="17"/>
        <v>0</v>
      </c>
    </row>
    <row r="107" spans="1:5" ht="18.75">
      <c r="A107" s="38">
        <f>'CONDIMENTS &amp; EPICES'!C28</f>
        <v>0</v>
      </c>
      <c r="B107" s="37" t="str">
        <f>'CONDIMENTS &amp; EPICES'!A28</f>
        <v>Piment MISTRAL 100ml Force 4 sur 12</v>
      </c>
      <c r="C107" s="43">
        <f>'CONDIMENTS &amp; EPICES'!D28</f>
        <v>0</v>
      </c>
      <c r="D107" s="166">
        <v>0.41874999999999996</v>
      </c>
      <c r="E107" s="164">
        <f t="shared" si="17"/>
        <v>0</v>
      </c>
    </row>
    <row r="108" spans="1:5" ht="18.75">
      <c r="A108" s="38">
        <f>'CONDIMENTS &amp; EPICES'!C29</f>
        <v>0</v>
      </c>
      <c r="B108" s="37" t="str">
        <f>'CONDIMENTS &amp; EPICES'!A29</f>
        <v>Piment EAST IPA 100ml Force 5 sur 12</v>
      </c>
      <c r="C108" s="43">
        <f>'CONDIMENTS &amp; EPICES'!D29</f>
        <v>0</v>
      </c>
      <c r="D108" s="166">
        <v>0.35375000000000001</v>
      </c>
      <c r="E108" s="164">
        <f t="shared" ref="E108" si="18">D108*C108</f>
        <v>0</v>
      </c>
    </row>
    <row r="109" spans="1:5" ht="18.75">
      <c r="A109" s="38">
        <f>'CONDIMENTS &amp; EPICES'!C30</f>
        <v>0</v>
      </c>
      <c r="B109" s="37" t="str">
        <f>'CONDIMENTS &amp; EPICES'!A30</f>
        <v>Piment SIROCCO Fumée 100ml Force 7 sur 12</v>
      </c>
      <c r="C109" s="43">
        <f>'CONDIMENTS &amp; EPICES'!D30</f>
        <v>0</v>
      </c>
      <c r="D109" s="166">
        <v>0.41874999999999996</v>
      </c>
      <c r="E109" s="164">
        <f t="shared" si="17"/>
        <v>0</v>
      </c>
    </row>
    <row r="110" spans="1:5" ht="18.75">
      <c r="A110" s="38">
        <f>'CONDIMENTS &amp; EPICES'!C31</f>
        <v>0</v>
      </c>
      <c r="B110" s="37" t="str">
        <f>'CONDIMENTS &amp; EPICES'!A31</f>
        <v>Piment TONNERRE pur cru Habanero jaune 100ml Force 8 sur 12</v>
      </c>
      <c r="C110" s="43">
        <f>'CONDIMENTS &amp; EPICES'!D31</f>
        <v>0</v>
      </c>
      <c r="D110" s="166">
        <v>0.35375000000000001</v>
      </c>
      <c r="E110" s="164">
        <f t="shared" ref="E110:E112" si="19">D110*C110</f>
        <v>0</v>
      </c>
    </row>
    <row r="111" spans="1:5" ht="18.75">
      <c r="A111" s="38">
        <f>'CONDIMENTS &amp; EPICES'!C32</f>
        <v>0</v>
      </c>
      <c r="B111" s="37" t="str">
        <f>'CONDIMENTS &amp; EPICES'!A32</f>
        <v>Piment WEAST IPA 100ml Force 9 sur 12</v>
      </c>
      <c r="C111" s="43">
        <f>'CONDIMENTS &amp; EPICES'!D32</f>
        <v>0</v>
      </c>
      <c r="D111" s="166">
        <v>0.35375000000000001</v>
      </c>
      <c r="E111" s="164">
        <f t="shared" ref="E111" si="20">D111*C111</f>
        <v>0</v>
      </c>
    </row>
    <row r="112" spans="1:5" ht="18.75">
      <c r="A112" s="38">
        <f>'CONDIMENTS &amp; EPICES'!C33</f>
        <v>0</v>
      </c>
      <c r="B112" s="37" t="str">
        <f>'CONDIMENTS &amp; EPICES'!A33</f>
        <v>Piment FOUDRE pur cru Habanero 100ml Force 9 sur 12</v>
      </c>
      <c r="C112" s="43">
        <f>'CONDIMENTS &amp; EPICES'!D33</f>
        <v>0</v>
      </c>
      <c r="D112" s="166">
        <v>0.41874999999999996</v>
      </c>
      <c r="E112" s="164">
        <f t="shared" si="19"/>
        <v>0</v>
      </c>
    </row>
    <row r="113" spans="1:5" ht="18.75">
      <c r="A113" s="38">
        <f>'CONDIMENTS &amp; EPICES'!C36</f>
        <v>0</v>
      </c>
      <c r="B113" s="37" t="str">
        <f>'CONDIMENTS &amp; EPICES'!A36</f>
        <v>Vinaigre de miel 50cl</v>
      </c>
      <c r="C113" s="43">
        <f>'CONDIMENTS &amp; EPICES'!D36</f>
        <v>0</v>
      </c>
      <c r="D113" s="166">
        <v>0.20000000000000004</v>
      </c>
      <c r="E113" s="164">
        <f t="shared" si="13"/>
        <v>0</v>
      </c>
    </row>
    <row r="114" spans="1:5" ht="18.75">
      <c r="A114" s="38">
        <f>'CONDIMENTS &amp; EPICES'!C37</f>
        <v>0</v>
      </c>
      <c r="B114" s="37" t="str">
        <f>'CONDIMENTS &amp; EPICES'!A37</f>
        <v>Vinaigre de miel/framboise 50cl</v>
      </c>
      <c r="C114" s="43">
        <f>'CONDIMENTS &amp; EPICES'!D37</f>
        <v>0</v>
      </c>
      <c r="D114" s="166">
        <v>0.19999999999999996</v>
      </c>
      <c r="E114" s="164">
        <f t="shared" si="13"/>
        <v>0</v>
      </c>
    </row>
    <row r="115" spans="1:5" ht="18.75">
      <c r="A115" s="38">
        <f>'CONDIMENTS &amp; EPICES'!C40</f>
        <v>0</v>
      </c>
      <c r="B115" s="37" t="str">
        <f>'CONDIMENTS &amp; EPICES'!A40</f>
        <v>Vinaigre de cidre 50cl</v>
      </c>
      <c r="C115" s="43">
        <f>'CONDIMENTS &amp; EPICES'!D40</f>
        <v>0</v>
      </c>
      <c r="D115" s="166">
        <v>0.26142857142857145</v>
      </c>
      <c r="E115" s="164">
        <f t="shared" si="13"/>
        <v>0</v>
      </c>
    </row>
    <row r="116" spans="1:5" ht="18.75">
      <c r="A116" s="38">
        <f>'CONDIMENTS &amp; EPICES'!C44</f>
        <v>0</v>
      </c>
      <c r="B116" s="37" t="str">
        <f>'CONDIMENTS &amp; EPICES'!A44</f>
        <v>Baies Genièvre environ 25g</v>
      </c>
      <c r="C116" s="43">
        <f>'CONDIMENTS &amp; EPICES'!D44</f>
        <v>0</v>
      </c>
      <c r="D116" s="166">
        <v>0.05</v>
      </c>
      <c r="E116" s="164">
        <f t="shared" si="13"/>
        <v>0</v>
      </c>
    </row>
    <row r="117" spans="1:5" ht="18.75">
      <c r="A117" s="38">
        <f>'CONDIMENTS &amp; EPICES'!C45</f>
        <v>0</v>
      </c>
      <c r="B117" s="37" t="str">
        <f>'CONDIMENTS &amp; EPICES'!A45</f>
        <v>Baies roses environ 20g</v>
      </c>
      <c r="C117" s="43">
        <f>'CONDIMENTS &amp; EPICES'!D45</f>
        <v>0</v>
      </c>
      <c r="D117" s="166">
        <v>0.05</v>
      </c>
      <c r="E117" s="164">
        <f t="shared" si="13"/>
        <v>0</v>
      </c>
    </row>
    <row r="118" spans="1:5" ht="18.75">
      <c r="A118" s="38">
        <f>'CONDIMENTS &amp; EPICES'!C46</f>
        <v>0</v>
      </c>
      <c r="B118" s="37" t="str">
        <f>'CONDIMENTS &amp; EPICES'!A46</f>
        <v>Poivre cinq baies envrion 20g</v>
      </c>
      <c r="C118" s="43">
        <f>'CONDIMENTS &amp; EPICES'!D46</f>
        <v>0</v>
      </c>
      <c r="D118" s="166">
        <v>0.05</v>
      </c>
      <c r="E118" s="164">
        <f t="shared" si="13"/>
        <v>0</v>
      </c>
    </row>
    <row r="119" spans="1:5" ht="18.75">
      <c r="A119" s="38">
        <f>'CONDIMENTS &amp; EPICES'!C47</f>
        <v>0</v>
      </c>
      <c r="B119" s="37" t="str">
        <f>'CONDIMENTS &amp; EPICES'!A47</f>
        <v>Poivre noir fumé environ 25g</v>
      </c>
      <c r="C119" s="43">
        <f>'CONDIMENTS &amp; EPICES'!D47</f>
        <v>0</v>
      </c>
      <c r="D119" s="166">
        <v>0.05</v>
      </c>
      <c r="E119" s="164">
        <f t="shared" si="13"/>
        <v>0</v>
      </c>
    </row>
    <row r="120" spans="1:5" ht="18.75">
      <c r="A120" s="38">
        <f>'CONDIMENTS &amp; EPICES'!C48</f>
        <v>0</v>
      </c>
      <c r="B120" s="37" t="str">
        <f>'CONDIMENTS &amp; EPICES'!A48</f>
        <v>Poivre noir de Kâmpôt environ 25g</v>
      </c>
      <c r="C120" s="43">
        <f>'CONDIMENTS &amp; EPICES'!D48</f>
        <v>0</v>
      </c>
      <c r="D120" s="166">
        <v>0.05</v>
      </c>
      <c r="E120" s="164">
        <f t="shared" si="13"/>
        <v>0</v>
      </c>
    </row>
    <row r="121" spans="1:5" ht="18.75">
      <c r="A121" s="38">
        <f>'CONDIMENTS &amp; EPICES'!C49</f>
        <v>0</v>
      </c>
      <c r="B121" s="37" t="str">
        <f>'CONDIMENTS &amp; EPICES'!A49</f>
        <v>Poivre noir de Madagascar environ 25g</v>
      </c>
      <c r="C121" s="43">
        <f>'CONDIMENTS &amp; EPICES'!D49</f>
        <v>0</v>
      </c>
      <c r="D121" s="166">
        <v>0.05</v>
      </c>
      <c r="E121" s="164">
        <f t="shared" si="13"/>
        <v>0</v>
      </c>
    </row>
    <row r="122" spans="1:5" ht="18.75">
      <c r="A122" s="38">
        <f>'CONDIMENTS &amp; EPICES'!C50</f>
        <v>0</v>
      </c>
      <c r="B122" s="37" t="str">
        <f>'CONDIMENTS &amp; EPICES'!A50</f>
        <v>Poivre rouge de Kâmpöt environ 20g</v>
      </c>
      <c r="C122" s="43">
        <f>'CONDIMENTS &amp; EPICES'!D50</f>
        <v>0</v>
      </c>
      <c r="D122" s="166">
        <v>0.05</v>
      </c>
      <c r="E122" s="164">
        <f t="shared" si="13"/>
        <v>0</v>
      </c>
    </row>
    <row r="123" spans="1:5" ht="18.75">
      <c r="A123" s="38">
        <f>'CONDIMENTS &amp; EPICES'!C51</f>
        <v>0</v>
      </c>
      <c r="B123" s="37" t="str">
        <f>'CONDIMENTS &amp; EPICES'!A51</f>
        <v>Poivre Sichuan rouge environ 20g</v>
      </c>
      <c r="C123" s="43">
        <f>'CONDIMENTS &amp; EPICES'!D51</f>
        <v>0</v>
      </c>
      <c r="D123" s="166">
        <v>0.05</v>
      </c>
      <c r="E123" s="164">
        <f t="shared" si="13"/>
        <v>0</v>
      </c>
    </row>
    <row r="124" spans="1:5" ht="18.75">
      <c r="A124" s="38">
        <f>'CONDIMENTS &amp; EPICES'!C52</f>
        <v>0</v>
      </c>
      <c r="B124" s="37" t="str">
        <f>'CONDIMENTS &amp; EPICES'!A52</f>
        <v>Poivre Sichuan vert environ 20g</v>
      </c>
      <c r="C124" s="43">
        <f>'CONDIMENTS &amp; EPICES'!D52</f>
        <v>0</v>
      </c>
      <c r="D124" s="166">
        <v>0.05</v>
      </c>
      <c r="E124" s="164">
        <f t="shared" si="13"/>
        <v>0</v>
      </c>
    </row>
    <row r="125" spans="1:5" ht="18.75">
      <c r="A125" s="38">
        <f>'CONDIMENTS &amp; EPICES'!C53</f>
        <v>0</v>
      </c>
      <c r="B125" s="37" t="str">
        <f>'CONDIMENTS &amp; EPICES'!A53</f>
        <v>Poivre Timut environ 25g</v>
      </c>
      <c r="C125" s="43">
        <f>'CONDIMENTS &amp; EPICES'!D53</f>
        <v>0</v>
      </c>
      <c r="D125" s="166">
        <v>0.05</v>
      </c>
      <c r="E125" s="164">
        <f t="shared" si="13"/>
        <v>0</v>
      </c>
    </row>
    <row r="126" spans="1:5" ht="18.75">
      <c r="A126" s="38">
        <f>'CONDIMENTS &amp; EPICES'!C55</f>
        <v>0</v>
      </c>
      <c r="B126" s="37" t="str">
        <f>'CONDIMENTS &amp; EPICES'!A55</f>
        <v>Cajun environ 25g</v>
      </c>
      <c r="C126" s="43">
        <f>'CONDIMENTS &amp; EPICES'!D55</f>
        <v>0</v>
      </c>
      <c r="D126" s="166">
        <v>0.05</v>
      </c>
      <c r="E126" s="164">
        <f t="shared" si="13"/>
        <v>0</v>
      </c>
    </row>
    <row r="127" spans="1:5" ht="18.75">
      <c r="A127" s="38">
        <f>'CONDIMENTS &amp; EPICES'!C56</f>
        <v>0</v>
      </c>
      <c r="B127" s="37" t="str">
        <f>'CONDIMENTS &amp; EPICES'!A56</f>
        <v>Cannelle en poudre environ 25g</v>
      </c>
      <c r="C127" s="43">
        <f>'CONDIMENTS &amp; EPICES'!D56</f>
        <v>0</v>
      </c>
      <c r="D127" s="166">
        <v>0.05</v>
      </c>
      <c r="E127" s="164">
        <f t="shared" si="13"/>
        <v>0</v>
      </c>
    </row>
    <row r="128" spans="1:5" ht="18.75">
      <c r="A128" s="38">
        <f>'CONDIMENTS &amp; EPICES'!C57</f>
        <v>0</v>
      </c>
      <c r="B128" s="37" t="str">
        <f>'CONDIMENTS &amp; EPICES'!A57</f>
        <v>Colombo environ 25g</v>
      </c>
      <c r="C128" s="43">
        <f>'CONDIMENTS &amp; EPICES'!D57</f>
        <v>0</v>
      </c>
      <c r="D128" s="166">
        <v>0.05</v>
      </c>
      <c r="E128" s="164">
        <f t="shared" ref="E128" si="21">D128*C128</f>
        <v>0</v>
      </c>
    </row>
    <row r="129" spans="1:5" ht="18.75">
      <c r="A129" s="38">
        <f>'CONDIMENTS &amp; EPICES'!C58</f>
        <v>0</v>
      </c>
      <c r="B129" s="37" t="str">
        <f>'CONDIMENTS &amp; EPICES'!A58</f>
        <v>Cumins en graines environ 25g</v>
      </c>
      <c r="C129" s="43">
        <f>'CONDIMENTS &amp; EPICES'!D58</f>
        <v>0</v>
      </c>
      <c r="D129" s="166">
        <v>0.05</v>
      </c>
      <c r="E129" s="164">
        <f t="shared" ref="E129:E131" si="22">D129*C129</f>
        <v>0</v>
      </c>
    </row>
    <row r="130" spans="1:5" ht="18.75">
      <c r="A130" s="38">
        <f>'CONDIMENTS &amp; EPICES'!C59</f>
        <v>0</v>
      </c>
      <c r="B130" s="37" t="str">
        <f>'CONDIMENTS &amp; EPICES'!A59</f>
        <v>Cumin en poudre (origine Turquie) environ 25g</v>
      </c>
      <c r="C130" s="43">
        <f>'CONDIMENTS &amp; EPICES'!D59</f>
        <v>0</v>
      </c>
      <c r="D130" s="166">
        <v>0.05</v>
      </c>
      <c r="E130" s="164">
        <f t="shared" si="22"/>
        <v>0</v>
      </c>
    </row>
    <row r="131" spans="1:5" ht="18.75">
      <c r="A131" s="38">
        <f>'CONDIMENTS &amp; EPICES'!C60</f>
        <v>0</v>
      </c>
      <c r="B131" s="37" t="str">
        <f>'CONDIMENTS &amp; EPICES'!A60</f>
        <v>Curcuma de Madagascar environ 25g</v>
      </c>
      <c r="C131" s="43">
        <f>'CONDIMENTS &amp; EPICES'!D60</f>
        <v>0</v>
      </c>
      <c r="D131" s="166">
        <v>0.05</v>
      </c>
      <c r="E131" s="164">
        <f t="shared" si="22"/>
        <v>0</v>
      </c>
    </row>
    <row r="132" spans="1:5" ht="18.75">
      <c r="A132" s="38">
        <f>'CONDIMENTS &amp; EPICES'!C61</f>
        <v>0</v>
      </c>
      <c r="B132" s="37" t="str">
        <f>'CONDIMENTS &amp; EPICES'!A61</f>
        <v>Curry environ 25g</v>
      </c>
      <c r="C132" s="43">
        <f>'CONDIMENTS &amp; EPICES'!D61</f>
        <v>0</v>
      </c>
      <c r="D132" s="166">
        <v>0.05</v>
      </c>
      <c r="E132" s="164">
        <f t="shared" ref="E132:E134" si="23">D132*C132</f>
        <v>0</v>
      </c>
    </row>
    <row r="133" spans="1:5" ht="18.75">
      <c r="A133" s="38">
        <f>'CONDIMENTS &amp; EPICES'!C62</f>
        <v>0</v>
      </c>
      <c r="B133" s="37" t="str">
        <f>'CONDIMENTS &amp; EPICES'!A62</f>
        <v>Curry Madras environ 25g</v>
      </c>
      <c r="C133" s="43">
        <f>'CONDIMENTS &amp; EPICES'!D62</f>
        <v>0</v>
      </c>
      <c r="D133" s="166">
        <v>0.05</v>
      </c>
      <c r="E133" s="164">
        <f t="shared" si="23"/>
        <v>0</v>
      </c>
    </row>
    <row r="134" spans="1:5" ht="18.75">
      <c r="A134" s="38">
        <f>'CONDIMENTS &amp; EPICES'!C63</f>
        <v>0</v>
      </c>
      <c r="B134" s="37" t="str">
        <f>'CONDIMENTS &amp; EPICES'!A63</f>
        <v>Gingembre en poudre de Madagascar environ 25g</v>
      </c>
      <c r="C134" s="43">
        <f>'CONDIMENTS &amp; EPICES'!D63</f>
        <v>0</v>
      </c>
      <c r="D134" s="166">
        <v>0.05</v>
      </c>
      <c r="E134" s="164">
        <f t="shared" si="23"/>
        <v>0</v>
      </c>
    </row>
    <row r="135" spans="1:5" ht="18.75">
      <c r="A135" s="38">
        <f>'CONDIMENTS &amp; EPICES'!C64</f>
        <v>0</v>
      </c>
      <c r="B135" s="37" t="str">
        <f>'CONDIMENTS &amp; EPICES'!A64</f>
        <v>Noix de muscade environ 25g</v>
      </c>
      <c r="C135" s="43">
        <f>'CONDIMENTS &amp; EPICES'!D64</f>
        <v>0</v>
      </c>
      <c r="D135" s="166">
        <v>0.05</v>
      </c>
      <c r="E135" s="164">
        <f t="shared" ref="E135:E137" si="24">D135*C135</f>
        <v>0</v>
      </c>
    </row>
    <row r="136" spans="1:5" ht="18.75">
      <c r="A136" s="38">
        <f>'CONDIMENTS &amp; EPICES'!C65</f>
        <v>0</v>
      </c>
      <c r="B136" s="37" t="str">
        <f>'CONDIMENTS &amp; EPICES'!A65</f>
        <v>Ras el Hanout environ 25g</v>
      </c>
      <c r="C136" s="43">
        <f>'CONDIMENTS &amp; EPICES'!D65</f>
        <v>0</v>
      </c>
      <c r="D136" s="166">
        <v>0.05</v>
      </c>
      <c r="E136" s="164">
        <f t="shared" si="24"/>
        <v>0</v>
      </c>
    </row>
    <row r="137" spans="1:5" ht="18.75">
      <c r="A137" s="38">
        <f>'CONDIMENTS &amp; EPICES'!C66</f>
        <v>0</v>
      </c>
      <c r="B137" s="37" t="str">
        <f>'CONDIMENTS &amp; EPICES'!A66</f>
        <v>Tandoori environ 25g</v>
      </c>
      <c r="C137" s="43">
        <f>'CONDIMENTS &amp; EPICES'!D66</f>
        <v>0</v>
      </c>
      <c r="D137" s="166">
        <v>0.05</v>
      </c>
      <c r="E137" s="164">
        <f t="shared" si="24"/>
        <v>0</v>
      </c>
    </row>
    <row r="138" spans="1:5" ht="18.75">
      <c r="A138" s="38">
        <f>'CONDIMENTS &amp; EPICES'!C67</f>
        <v>0</v>
      </c>
      <c r="B138" s="37" t="str">
        <f>'CONDIMENTS &amp; EPICES'!A67</f>
        <v>Zaatar environ 40g (mélange d'épices surnommé le "thym d'Alep")</v>
      </c>
      <c r="C138" s="43">
        <f>'CONDIMENTS &amp; EPICES'!D67</f>
        <v>0</v>
      </c>
      <c r="D138" s="166">
        <v>0.05</v>
      </c>
      <c r="E138" s="164">
        <f t="shared" ref="E138" si="25">D138*C138</f>
        <v>0</v>
      </c>
    </row>
    <row r="139" spans="1:5" ht="23.25">
      <c r="A139" s="312" t="s">
        <v>221</v>
      </c>
      <c r="B139" s="312"/>
      <c r="C139" s="44">
        <f>SUM(C87:C138)</f>
        <v>0</v>
      </c>
      <c r="E139" s="164">
        <f>SUM(E87:E127)</f>
        <v>0</v>
      </c>
    </row>
    <row r="140" spans="1:5" ht="23.25">
      <c r="A140" s="317" t="s">
        <v>56</v>
      </c>
      <c r="B140" s="317"/>
      <c r="C140" s="318"/>
    </row>
    <row r="141" spans="1:5" ht="18.75">
      <c r="A141" s="38">
        <f>'EPICERIE SALEE'!C5</f>
        <v>0</v>
      </c>
      <c r="B141" s="37" t="str">
        <f>'EPICERIE SALEE'!A5</f>
        <v>Biscuits bleu de chèvre 120g</v>
      </c>
      <c r="C141" s="39">
        <f>'EPICERIE SALEE'!D5</f>
        <v>0</v>
      </c>
      <c r="D141" s="166">
        <v>0.26206896551724129</v>
      </c>
      <c r="E141" s="164">
        <f t="shared" ref="E141:E149" si="26">D141*C141</f>
        <v>0</v>
      </c>
    </row>
    <row r="142" spans="1:5" ht="18.75">
      <c r="A142" s="38">
        <f>'EPICERIE SALEE'!C6</f>
        <v>0</v>
      </c>
      <c r="B142" s="37" t="str">
        <f>'EPICERIE SALEE'!A6</f>
        <v>Biscuits moutarde 120g</v>
      </c>
      <c r="C142" s="39">
        <f>'EPICERIE SALEE'!D6</f>
        <v>0</v>
      </c>
      <c r="D142" s="166">
        <v>0.28965517241379307</v>
      </c>
      <c r="E142" s="164">
        <f t="shared" si="26"/>
        <v>0</v>
      </c>
    </row>
    <row r="143" spans="1:5" ht="18.75">
      <c r="A143" s="38">
        <f>'EPICERIE SALEE'!C7</f>
        <v>0</v>
      </c>
      <c r="B143" s="37" t="str">
        <f>'EPICERIE SALEE'!A7</f>
        <v>Biscuits à la tomate 120g</v>
      </c>
      <c r="C143" s="39">
        <f>'EPICERIE SALEE'!D7</f>
        <v>0</v>
      </c>
      <c r="D143" s="166">
        <v>0.28965517241379307</v>
      </c>
      <c r="E143" s="164">
        <f t="shared" si="26"/>
        <v>0</v>
      </c>
    </row>
    <row r="144" spans="1:5" ht="18.75">
      <c r="A144" s="38">
        <f>'EPICERIE SALEE'!C8</f>
        <v>0</v>
      </c>
      <c r="B144" s="37" t="str">
        <f>'EPICERIE SALEE'!A8</f>
        <v>Biscuits au comté &amp; romarin 120g</v>
      </c>
      <c r="C144" s="39">
        <f>'EPICERIE SALEE'!D8</f>
        <v>0</v>
      </c>
      <c r="D144" s="166">
        <v>0.28965517241379307</v>
      </c>
      <c r="E144" s="164">
        <f t="shared" ref="E144" si="27">D144*C144</f>
        <v>0</v>
      </c>
    </row>
    <row r="145" spans="1:5" ht="18.75">
      <c r="A145" s="38">
        <f>'EPICERIE SALEE'!C11</f>
        <v>0</v>
      </c>
      <c r="B145" s="37" t="str">
        <f>'EPICERIE SALEE'!A11</f>
        <v>Chips artisanale finement salé en 150g : ingrédients des Hauts-de-France, cuite au chaudron</v>
      </c>
      <c r="C145" s="39">
        <f>'EPICERIE SALEE'!D11</f>
        <v>0</v>
      </c>
      <c r="D145" s="166">
        <v>0.26</v>
      </c>
      <c r="E145" s="164">
        <f t="shared" ref="E145" si="28">D145*C145</f>
        <v>0</v>
      </c>
    </row>
    <row r="146" spans="1:5" ht="18.75">
      <c r="A146" s="38">
        <f>'EPICERIE SALEE'!C14</f>
        <v>0</v>
      </c>
      <c r="B146" s="37" t="str">
        <f>'EPICERIE SALEE'!A14</f>
        <v>Lentilles roses 450g</v>
      </c>
      <c r="C146" s="39">
        <f>'EPICERIE SALEE'!D14</f>
        <v>0</v>
      </c>
      <c r="D146" s="166">
        <v>0.32121212121212112</v>
      </c>
      <c r="E146" s="164">
        <f t="shared" si="26"/>
        <v>0</v>
      </c>
    </row>
    <row r="147" spans="1:5" ht="18.75">
      <c r="A147" s="38">
        <f>'EPICERIE SALEE'!C15</f>
        <v>0</v>
      </c>
      <c r="B147" s="37" t="str">
        <f>'EPICERIE SALEE'!A15</f>
        <v>Lentilles vertes 450g</v>
      </c>
      <c r="C147" s="39">
        <f>'EPICERIE SALEE'!D15</f>
        <v>0</v>
      </c>
      <c r="D147" s="166">
        <v>0.32121212121212112</v>
      </c>
      <c r="E147" s="164">
        <f t="shared" si="26"/>
        <v>0</v>
      </c>
    </row>
    <row r="148" spans="1:5" ht="18.75">
      <c r="A148" s="38">
        <f>'EPICERIE SALEE'!C16</f>
        <v>0</v>
      </c>
      <c r="B148" s="37" t="str">
        <f>'EPICERIE SALEE'!A16</f>
        <v>Quinoa 360g</v>
      </c>
      <c r="C148" s="39">
        <f>'EPICERIE SALEE'!D16</f>
        <v>0</v>
      </c>
      <c r="D148" s="166">
        <v>0.39</v>
      </c>
      <c r="E148" s="164">
        <f t="shared" si="26"/>
        <v>0</v>
      </c>
    </row>
    <row r="149" spans="1:5" ht="18.75">
      <c r="A149" s="38">
        <f>'EPICERIE SALEE'!C17</f>
        <v>0</v>
      </c>
      <c r="B149" s="37" t="str">
        <f>'EPICERIE SALEE'!A17</f>
        <v>Pois chiche 450g</v>
      </c>
      <c r="C149" s="39">
        <f>'EPICERIE SALEE'!D17</f>
        <v>0</v>
      </c>
      <c r="D149" s="166">
        <v>0.32121212121212112</v>
      </c>
      <c r="E149" s="164">
        <f t="shared" si="26"/>
        <v>0</v>
      </c>
    </row>
    <row r="150" spans="1:5" ht="18.75">
      <c r="A150" s="38">
        <f>'EPICERIE SALEE'!C18</f>
        <v>0</v>
      </c>
      <c r="B150" s="37" t="str">
        <f>'EPICERIE SALEE'!A18</f>
        <v>Graines de chia 200g</v>
      </c>
      <c r="C150" s="39">
        <f>'EPICERIE SALEE'!D18</f>
        <v>0</v>
      </c>
      <c r="D150" s="166">
        <v>0.32121212121212112</v>
      </c>
      <c r="E150" s="164">
        <f t="shared" ref="E150" si="29">D150*C150</f>
        <v>0</v>
      </c>
    </row>
    <row r="151" spans="1:5" ht="18.75">
      <c r="A151" s="38">
        <f>'EPICERIE SALEE'!C19</f>
        <v>0</v>
      </c>
      <c r="B151" s="37" t="str">
        <f>'EPICERIE SALEE'!A19</f>
        <v>Graines de tournesol 2,8 Kg</v>
      </c>
      <c r="C151" s="39">
        <f>'EPICERIE SALEE'!D19</f>
        <v>0</v>
      </c>
      <c r="D151" s="166">
        <v>0.32121212121212112</v>
      </c>
      <c r="E151" s="164">
        <f t="shared" ref="E151" si="30">D151*C151</f>
        <v>0</v>
      </c>
    </row>
    <row r="152" spans="1:5" ht="18.75">
      <c r="A152" s="38">
        <f>'EPICERIE SALEE'!C20</f>
        <v>0</v>
      </c>
      <c r="B152" s="37" t="str">
        <f>'EPICERIE SALEE'!A20</f>
        <v>Pâtes natures PENNE 400g</v>
      </c>
      <c r="C152" s="39">
        <f>'EPICERIE SALEE'!D20</f>
        <v>0</v>
      </c>
      <c r="D152" s="166">
        <v>0.32121212121212112</v>
      </c>
      <c r="E152" s="164">
        <f t="shared" ref="E152:E155" si="31">D152*C152</f>
        <v>0</v>
      </c>
    </row>
    <row r="153" spans="1:5" ht="18.75">
      <c r="A153" s="38">
        <f>'EPICERIE SALEE'!C21</f>
        <v>0</v>
      </c>
      <c r="B153" s="37" t="str">
        <f>'EPICERIE SALEE'!A21</f>
        <v>Pâtes natures FUSILLI 500g</v>
      </c>
      <c r="C153" s="39">
        <f>'EPICERIE SALEE'!D21</f>
        <v>0</v>
      </c>
      <c r="D153" s="166">
        <v>0.32121212121212112</v>
      </c>
      <c r="E153" s="164">
        <f t="shared" si="31"/>
        <v>0</v>
      </c>
    </row>
    <row r="154" spans="1:5" ht="18.75">
      <c r="A154" s="38">
        <f>'EPICERIE SALEE'!C22</f>
        <v>0</v>
      </c>
      <c r="B154" s="37" t="str">
        <f>'EPICERIE SALEE'!A22</f>
        <v>Pâtes natures CONCHIGLIE 550g</v>
      </c>
      <c r="C154" s="39">
        <f>'EPICERIE SALEE'!D22</f>
        <v>0</v>
      </c>
      <c r="D154" s="166">
        <v>0.39</v>
      </c>
      <c r="E154" s="164">
        <f t="shared" si="31"/>
        <v>0</v>
      </c>
    </row>
    <row r="155" spans="1:5" ht="18.75">
      <c r="A155" s="38">
        <f>'EPICERIE SALEE'!C23</f>
        <v>0</v>
      </c>
      <c r="B155" s="37" t="str">
        <f>'EPICERIE SALEE'!A23</f>
        <v>Pâtes natures MAFADILNES 450g</v>
      </c>
      <c r="C155" s="39">
        <f>'EPICERIE SALEE'!D23</f>
        <v>0</v>
      </c>
      <c r="D155" s="166">
        <v>0.32121212121212112</v>
      </c>
      <c r="E155" s="164">
        <f t="shared" si="31"/>
        <v>0</v>
      </c>
    </row>
    <row r="156" spans="1:5" ht="23.25">
      <c r="A156" s="312" t="s">
        <v>49</v>
      </c>
      <c r="B156" s="312"/>
      <c r="C156" s="45">
        <f>SUM(C141:C155)</f>
        <v>0</v>
      </c>
      <c r="E156" s="164">
        <f>SUM(E141:E149)</f>
        <v>0</v>
      </c>
    </row>
    <row r="157" spans="1:5" ht="23.25">
      <c r="A157" s="313" t="s">
        <v>72</v>
      </c>
      <c r="B157" s="313"/>
      <c r="C157" s="314"/>
    </row>
    <row r="158" spans="1:5" ht="18.75">
      <c r="A158" s="38">
        <f>PAINS!C8</f>
        <v>0</v>
      </c>
      <c r="B158" s="48" t="str">
        <f>PAINS!A8</f>
        <v>Pain Bis environ 500g : farines de blés anciens type 80</v>
      </c>
      <c r="C158" s="39">
        <f>PAINS!D8</f>
        <v>0</v>
      </c>
      <c r="D158" s="166">
        <v>0.05</v>
      </c>
      <c r="E158" s="164">
        <f t="shared" ref="E158:E166" si="32">D158*C158</f>
        <v>0</v>
      </c>
    </row>
    <row r="159" spans="1:5" ht="18.75">
      <c r="A159" s="38">
        <f>PAINS!C9</f>
        <v>0</v>
      </c>
      <c r="B159" s="48" t="str">
        <f>PAINS!A9</f>
        <v>Meteil environ 500g : 50% de farines de blés anciens type 80 et 50% de farine de seigle</v>
      </c>
      <c r="C159" s="39">
        <f>PAINS!D9</f>
        <v>0</v>
      </c>
      <c r="D159" s="166">
        <v>0.05</v>
      </c>
      <c r="E159" s="164">
        <f t="shared" si="32"/>
        <v>0</v>
      </c>
    </row>
    <row r="160" spans="1:5" ht="18.75">
      <c r="A160" s="38">
        <f>PAINS!C10</f>
        <v>0</v>
      </c>
      <c r="B160" s="48" t="str">
        <f>PAINS!A10</f>
        <v>Petit Epeautre environ 500g : farine de petit épeautre type 110 (idéal aux intolerants au gluten)</v>
      </c>
      <c r="C160" s="39">
        <f>PAINS!D10</f>
        <v>0</v>
      </c>
      <c r="D160" s="166">
        <v>0.05</v>
      </c>
      <c r="E160" s="164">
        <f t="shared" si="32"/>
        <v>0</v>
      </c>
    </row>
    <row r="161" spans="1:5" ht="18.75">
      <c r="A161" s="38">
        <f>PAINS!C11</f>
        <v>0</v>
      </c>
      <c r="B161" s="48" t="str">
        <f>PAINS!A11</f>
        <v>"Pain à l'ail" environ 500g avec 80% de farines de blés anciens type 80 et 20% de farine de seigle, et gousse d'ail</v>
      </c>
      <c r="C161" s="39">
        <f>PAINS!D11</f>
        <v>0</v>
      </c>
      <c r="D161" s="166">
        <v>0.05</v>
      </c>
      <c r="E161" s="164">
        <f t="shared" si="32"/>
        <v>0</v>
      </c>
    </row>
    <row r="162" spans="1:5" ht="18.75">
      <c r="A162" s="38">
        <f>PAINS!C12</f>
        <v>0</v>
      </c>
      <c r="B162" s="48" t="str">
        <f>PAINS!A12</f>
        <v>Sarrasin graines de tournesol environ 500g : 90 % farine de sarrasin, 10 % farine de blé et graines de tournesol (idéal aux intolerants au gluten)</v>
      </c>
      <c r="C162" s="39">
        <f>PAINS!D12</f>
        <v>0</v>
      </c>
      <c r="D162" s="166">
        <v>0.05</v>
      </c>
      <c r="E162" s="164">
        <f t="shared" si="32"/>
        <v>0</v>
      </c>
    </row>
    <row r="163" spans="1:5" ht="18.75">
      <c r="A163" s="38">
        <f>PAINS!C13</f>
        <v>0</v>
      </c>
      <c r="B163" s="48" t="str">
        <f>PAINS!A13</f>
        <v xml:space="preserve">"Le Noix" : Seigle aux noix environ 500g avec farine de seigle integrale et noix </v>
      </c>
      <c r="C163" s="39">
        <f>PAINS!D13</f>
        <v>0</v>
      </c>
      <c r="D163" s="166">
        <v>0.05</v>
      </c>
      <c r="E163" s="164">
        <f t="shared" si="32"/>
        <v>0</v>
      </c>
    </row>
    <row r="164" spans="1:5" ht="18.75">
      <c r="A164" s="38">
        <f>PAINS!C16</f>
        <v>0</v>
      </c>
      <c r="B164" s="48" t="str">
        <f>PAINS!A16</f>
        <v>"Le Punchy" :  environ 500g avec farines de blés anciens type 80, farine de seigle et de sarrasin, dattes, mûres blanches, noix, amandes et graines de courge</v>
      </c>
      <c r="C164" s="39">
        <f>PAINS!D16</f>
        <v>0</v>
      </c>
      <c r="D164" s="166">
        <v>0.05</v>
      </c>
      <c r="E164" s="164">
        <f t="shared" si="32"/>
        <v>0</v>
      </c>
    </row>
    <row r="165" spans="1:5" ht="18.75">
      <c r="A165" s="38">
        <f>PAINS!C17</f>
        <v>0</v>
      </c>
      <c r="B165" s="48" t="str">
        <f>PAINS!A17</f>
        <v>"Le Noisette" : Bis gourmand aux NOISETTES environ 500g avec farines de blés anciens type 80 et noisettes</v>
      </c>
      <c r="C165" s="39">
        <f>PAINS!D17</f>
        <v>0</v>
      </c>
      <c r="D165" s="166">
        <v>0.05</v>
      </c>
      <c r="E165" s="164">
        <f t="shared" ref="E165" si="33">D165*C165</f>
        <v>0</v>
      </c>
    </row>
    <row r="166" spans="1:5" ht="18.75">
      <c r="A166" s="38">
        <f>PAINS!C18</f>
        <v>0</v>
      </c>
      <c r="B166" s="48" t="str">
        <f>PAINS!A18</f>
        <v>" Brichoute" : pain environ 500g avec 50% farine blés anciens, 30% farine sarrasin, 20% farine chataîgne et raisons secs</v>
      </c>
      <c r="C166" s="39">
        <f>PAINS!D18</f>
        <v>0</v>
      </c>
      <c r="D166" s="166">
        <v>0.05</v>
      </c>
      <c r="E166" s="164">
        <f t="shared" si="32"/>
        <v>0</v>
      </c>
    </row>
    <row r="167" spans="1:5" ht="18.75">
      <c r="A167" s="38">
        <f>PAINS!C19</f>
        <v>0</v>
      </c>
      <c r="B167" s="48" t="str">
        <f>PAINS!A19</f>
        <v>"L'allemand" : environ 500g avec 1/3 farine de blés anciens, 1/3 farine de seigle, 1/3 farine de sarrasin + 5 graines (courge, tournesol, sésame, lin blond, lin brun)</v>
      </c>
      <c r="C167" s="39">
        <f>PAINS!D19</f>
        <v>0</v>
      </c>
      <c r="D167" s="166">
        <v>0.05</v>
      </c>
      <c r="E167" s="164">
        <f t="shared" ref="E167:E168" si="34">D167*C167</f>
        <v>0</v>
      </c>
    </row>
    <row r="168" spans="1:5" ht="18.75">
      <c r="A168" s="38">
        <f>PAINS!C20</f>
        <v>0</v>
      </c>
      <c r="B168" s="48" t="str">
        <f>PAINS!A20</f>
        <v>Fougasse aux olives la part : farines de blés anciens type 80, herbes de provence, olives noire &amp; verte, huile d'olive … à consommer rapidement (jeudi soir maxi)</v>
      </c>
      <c r="C168" s="39">
        <f>PAINS!D20</f>
        <v>0</v>
      </c>
      <c r="D168" s="166">
        <v>0.05</v>
      </c>
      <c r="E168" s="164">
        <f t="shared" si="34"/>
        <v>0</v>
      </c>
    </row>
    <row r="169" spans="1:5" ht="18.75">
      <c r="A169" s="38">
        <f>PAINS!C22</f>
        <v>0</v>
      </c>
      <c r="B169" s="48" t="str">
        <f>PAINS!A22</f>
        <v>"Le Figues" : Meteil gourmand aux FIGUES environ 500g avec 50% de farines de blés anciens type 80 et 50% de farine de seigle, et figues</v>
      </c>
      <c r="C169" s="39">
        <f>PAINS!D22</f>
        <v>0</v>
      </c>
      <c r="D169" s="166">
        <v>0.05</v>
      </c>
      <c r="E169" s="164">
        <f t="shared" ref="E169" si="35">D169*C169</f>
        <v>0</v>
      </c>
    </row>
    <row r="170" spans="1:5" ht="18.75">
      <c r="A170" s="38">
        <f>PAINS!C23</f>
        <v>0</v>
      </c>
      <c r="B170" s="48" t="str">
        <f>PAINS!A23</f>
        <v>"Faux Pain de Mie" : environ 500g avec farine de blés anciens type 65, sucre coco et huile d'olive</v>
      </c>
      <c r="C170" s="39">
        <f>PAINS!D23</f>
        <v>0</v>
      </c>
      <c r="D170" s="166">
        <v>0.05</v>
      </c>
      <c r="E170" s="164">
        <f t="shared" ref="E170:E171" si="36">D170*C170</f>
        <v>0</v>
      </c>
    </row>
    <row r="171" spans="1:5" ht="18.75">
      <c r="A171" s="38">
        <f>PAINS!C24</f>
        <v>0</v>
      </c>
      <c r="B171" s="48" t="str">
        <f>PAINS!A24</f>
        <v>"Pain Cacao" : environ 500g avec farine de blés anciens type 80, poudre et éclat de cacao, écorce d'orange confite,  sucre coco et huile d'olive</v>
      </c>
      <c r="C171" s="39">
        <f>PAINS!D24</f>
        <v>0</v>
      </c>
      <c r="D171" s="166">
        <v>0.05</v>
      </c>
      <c r="E171" s="164">
        <f t="shared" si="36"/>
        <v>0</v>
      </c>
    </row>
    <row r="172" spans="1:5" ht="18.75">
      <c r="A172" s="38">
        <f>PAINS!C25</f>
        <v>0</v>
      </c>
      <c r="B172" s="48" t="str">
        <f>PAINS!A25</f>
        <v>"Le Noix &amp; Raisins" : Bis gourmand aux NOIX &amp; RAISINS environ 500g avec farines de blés anciens type 80 et noix &amp; raisins secs</v>
      </c>
      <c r="C172" s="39">
        <f>PAINS!D25</f>
        <v>0</v>
      </c>
      <c r="D172" s="166">
        <v>0.05</v>
      </c>
      <c r="E172" s="164">
        <f t="shared" ref="E172" si="37">D172*C172</f>
        <v>0</v>
      </c>
    </row>
    <row r="173" spans="1:5" ht="18.75">
      <c r="A173" s="38">
        <f>PAINS!C26</f>
        <v>0</v>
      </c>
      <c r="B173" s="48" t="str">
        <f>PAINS!A26</f>
        <v>"Le Rustigraines" : pain environ 500g avec 80 % de farines de blés anciens type 80 et 20 % de farine de seigle, et aux cinq graines</v>
      </c>
      <c r="C173" s="39">
        <f>PAINS!D26</f>
        <v>0</v>
      </c>
      <c r="D173" s="166">
        <v>0.05</v>
      </c>
      <c r="E173" s="164">
        <f t="shared" ref="E173" si="38">D173*C173</f>
        <v>0</v>
      </c>
    </row>
    <row r="174" spans="1:5" ht="23.25">
      <c r="A174" s="312" t="s">
        <v>70</v>
      </c>
      <c r="B174" s="312"/>
      <c r="C174" s="41">
        <f>SUM(C158:C173)</f>
        <v>0</v>
      </c>
      <c r="E174" s="164">
        <f>SUM(E158:E170)</f>
        <v>0</v>
      </c>
    </row>
    <row r="175" spans="1:5" ht="23.25">
      <c r="A175" s="315" t="s">
        <v>111</v>
      </c>
      <c r="B175" s="315"/>
      <c r="C175" s="316"/>
      <c r="D175" s="165"/>
    </row>
    <row r="176" spans="1:5" ht="18.75">
      <c r="A176" s="38">
        <f>'FROMAGES &amp; PRODUITS LAITIERS'!C7</f>
        <v>0</v>
      </c>
      <c r="B176" s="37" t="str">
        <f>'FROMAGES &amp; PRODUITS LAITIERS'!A7</f>
        <v>Yaourt nature sans sucre 125g : Bio et sans conservateur</v>
      </c>
      <c r="C176" s="39">
        <f>'FROMAGES &amp; PRODUITS LAITIERS'!D7</f>
        <v>0</v>
      </c>
      <c r="D176" s="166">
        <v>0.22500000000000006</v>
      </c>
      <c r="E176" s="164">
        <f t="shared" ref="E176:E195" si="39">D176*C176</f>
        <v>0</v>
      </c>
    </row>
    <row r="177" spans="1:5" ht="18.75">
      <c r="A177" s="38">
        <f>'FROMAGES &amp; PRODUITS LAITIERS'!C8</f>
        <v>0</v>
      </c>
      <c r="B177" s="37" t="str">
        <f>'FROMAGES &amp; PRODUITS LAITIERS'!A8</f>
        <v>Yaourt vanille 125g : Bio et sans conservateur, arôme naturel</v>
      </c>
      <c r="C177" s="39">
        <f>'FROMAGES &amp; PRODUITS LAITIERS'!D8</f>
        <v>0</v>
      </c>
      <c r="D177" s="166">
        <v>0.12500000000000011</v>
      </c>
      <c r="E177" s="164">
        <f t="shared" si="39"/>
        <v>0</v>
      </c>
    </row>
    <row r="178" spans="1:5" ht="18.75">
      <c r="A178" s="38">
        <f>'FROMAGES &amp; PRODUITS LAITIERS'!C9</f>
        <v>0</v>
      </c>
      <c r="B178" s="37" t="str">
        <f>'FROMAGES &amp; PRODUITS LAITIERS'!A9</f>
        <v>Yaourt fraise 125g : Bio et sans conservateur, arôme naturel</v>
      </c>
      <c r="C178" s="39">
        <f>'FROMAGES &amp; PRODUITS LAITIERS'!D9</f>
        <v>0</v>
      </c>
      <c r="D178" s="166">
        <v>0.17500000000000002</v>
      </c>
      <c r="E178" s="164">
        <f t="shared" si="39"/>
        <v>0</v>
      </c>
    </row>
    <row r="179" spans="1:5" ht="18.75">
      <c r="A179" s="38">
        <f>'FROMAGES &amp; PRODUITS LAITIERS'!C10</f>
        <v>0</v>
      </c>
      <c r="B179" s="37" t="str">
        <f>'FROMAGES &amp; PRODUITS LAITIERS'!A10</f>
        <v>Yaourt abricot 125g : Bio et sans conservateur, arôme naturel</v>
      </c>
      <c r="C179" s="39">
        <f>'FROMAGES &amp; PRODUITS LAITIERS'!D10</f>
        <v>0</v>
      </c>
      <c r="D179" s="166">
        <v>0.17500000000000002</v>
      </c>
      <c r="E179" s="164">
        <f t="shared" si="39"/>
        <v>0</v>
      </c>
    </row>
    <row r="180" spans="1:5" ht="18.75">
      <c r="A180" s="38">
        <f>'FROMAGES &amp; PRODUITS LAITIERS'!C11</f>
        <v>0</v>
      </c>
      <c r="B180" s="37" t="str">
        <f>'FROMAGES &amp; PRODUITS LAITIERS'!A11</f>
        <v>Yaourt citron 125g : Bio et sans conservateur, arôme naturel</v>
      </c>
      <c r="C180" s="39">
        <f>'FROMAGES &amp; PRODUITS LAITIERS'!D11</f>
        <v>0</v>
      </c>
      <c r="D180" s="166">
        <v>0.17500000000000002</v>
      </c>
      <c r="E180" s="164">
        <f t="shared" si="39"/>
        <v>0</v>
      </c>
    </row>
    <row r="181" spans="1:5" ht="18.75">
      <c r="A181" s="38">
        <f>'FROMAGES &amp; PRODUITS LAITIERS'!C12</f>
        <v>0</v>
      </c>
      <c r="B181" s="37" t="str">
        <f>'FROMAGES &amp; PRODUITS LAITIERS'!A12</f>
        <v>Yaourt à boire vanille 185ml : Bio et sans conservateur, arôme naturel</v>
      </c>
      <c r="C181" s="39">
        <f>'FROMAGES &amp; PRODUITS LAITIERS'!D12</f>
        <v>0</v>
      </c>
      <c r="D181" s="166">
        <v>0.05</v>
      </c>
      <c r="E181" s="164">
        <f t="shared" si="39"/>
        <v>0</v>
      </c>
    </row>
    <row r="182" spans="1:5" ht="18.75">
      <c r="A182" s="38">
        <f>'FROMAGES &amp; PRODUITS LAITIERS'!C13</f>
        <v>0</v>
      </c>
      <c r="B182" s="37" t="str">
        <f>'FROMAGES &amp; PRODUITS LAITIERS'!A13</f>
        <v>Yaourt à boire fraise 185ml : Bio et sans conservateur, arôme naturel</v>
      </c>
      <c r="C182" s="39">
        <f>'FROMAGES &amp; PRODUITS LAITIERS'!D13</f>
        <v>0</v>
      </c>
      <c r="D182" s="166">
        <v>0.05</v>
      </c>
      <c r="E182" s="164">
        <f t="shared" si="39"/>
        <v>0</v>
      </c>
    </row>
    <row r="183" spans="1:5" ht="18.75">
      <c r="A183" s="38">
        <f>'FROMAGES &amp; PRODUITS LAITIERS'!C14</f>
        <v>0</v>
      </c>
      <c r="B183" s="37" t="str">
        <f>'FROMAGES &amp; PRODUITS LAITIERS'!A14</f>
        <v>Yaourt à boire abricot 185ml : Bio et sans conservateur, arôme naturel</v>
      </c>
      <c r="C183" s="39">
        <f>'FROMAGES &amp; PRODUITS LAITIERS'!D14</f>
        <v>0</v>
      </c>
      <c r="D183" s="166">
        <v>0.05</v>
      </c>
      <c r="E183" s="164">
        <f t="shared" si="39"/>
        <v>0</v>
      </c>
    </row>
    <row r="184" spans="1:5" ht="18.75">
      <c r="A184" s="38">
        <f>'FROMAGES &amp; PRODUITS LAITIERS'!C15</f>
        <v>0</v>
      </c>
      <c r="B184" s="37" t="str">
        <f>'FROMAGES &amp; PRODUITS LAITIERS'!A15</f>
        <v>Yaourt à boire citron 185ml : Bio et sans conservateur, arôme naturel</v>
      </c>
      <c r="C184" s="39">
        <f>'FROMAGES &amp; PRODUITS LAITIERS'!D15</f>
        <v>0</v>
      </c>
      <c r="D184" s="166">
        <v>0.05</v>
      </c>
      <c r="E184" s="164">
        <f t="shared" si="39"/>
        <v>0</v>
      </c>
    </row>
    <row r="185" spans="1:5" ht="18.75">
      <c r="A185" s="38">
        <f>'FROMAGES &amp; PRODUITS LAITIERS'!C18</f>
        <v>0</v>
      </c>
      <c r="B185" s="37" t="str">
        <f>'FROMAGES &amp; PRODUITS LAITIERS'!A18</f>
        <v>Fromage de chèvre frais 200g : Bio</v>
      </c>
      <c r="C185" s="39">
        <f>'FROMAGES &amp; PRODUITS LAITIERS'!D18</f>
        <v>0</v>
      </c>
      <c r="D185" s="166">
        <v>0.2</v>
      </c>
      <c r="E185" s="164">
        <f t="shared" si="39"/>
        <v>0</v>
      </c>
    </row>
    <row r="186" spans="1:5" ht="18.75">
      <c r="A186" s="38">
        <f>'FROMAGES &amp; PRODUITS LAITIERS'!C19</f>
        <v>0</v>
      </c>
      <c r="B186" s="37" t="str">
        <f>'FROMAGES &amp; PRODUITS LAITIERS'!A19</f>
        <v xml:space="preserve">Fromage de chèvre demi-sec 200g : Bio </v>
      </c>
      <c r="C186" s="39">
        <f>'FROMAGES &amp; PRODUITS LAITIERS'!D19</f>
        <v>0</v>
      </c>
      <c r="D186" s="166">
        <v>0.2</v>
      </c>
      <c r="E186" s="164">
        <f t="shared" si="39"/>
        <v>0</v>
      </c>
    </row>
    <row r="187" spans="1:5" ht="18.75">
      <c r="A187" s="38">
        <f>'FROMAGES &amp; PRODUITS LAITIERS'!C20</f>
        <v>0</v>
      </c>
      <c r="B187" s="37" t="str">
        <f>'FROMAGES &amp; PRODUITS LAITIERS'!A20</f>
        <v>Fromage de chèvre frais cendré 200g : Bio</v>
      </c>
      <c r="C187" s="39">
        <f>'FROMAGES &amp; PRODUITS LAITIERS'!D20</f>
        <v>0</v>
      </c>
      <c r="D187" s="166">
        <v>0.2</v>
      </c>
      <c r="E187" s="164">
        <f t="shared" ref="E187:E188" si="40">D187*C187</f>
        <v>0</v>
      </c>
    </row>
    <row r="188" spans="1:5" ht="18.75">
      <c r="A188" s="38">
        <f>'FROMAGES &amp; PRODUITS LAITIERS'!C21</f>
        <v>0</v>
      </c>
      <c r="B188" s="37" t="str">
        <f>'FROMAGES &amp; PRODUITS LAITIERS'!A21</f>
        <v>Fromage de chèvre frais aux fines herbes 200g : Bio</v>
      </c>
      <c r="C188" s="39">
        <f>'FROMAGES &amp; PRODUITS LAITIERS'!D21</f>
        <v>0</v>
      </c>
      <c r="D188" s="166">
        <v>0.2</v>
      </c>
      <c r="E188" s="164">
        <f t="shared" si="40"/>
        <v>0</v>
      </c>
    </row>
    <row r="189" spans="1:5" ht="18.75">
      <c r="A189" s="38">
        <f>'FROMAGES &amp; PRODUITS LAITIERS'!C24</f>
        <v>0</v>
      </c>
      <c r="B189" s="37" t="str">
        <f>'FROMAGES &amp; PRODUITS LAITIERS'!A24</f>
        <v xml:space="preserve">Fromage blanc lissé 500g mat.gr. 7% </v>
      </c>
      <c r="C189" s="39">
        <f>'FROMAGES &amp; PRODUITS LAITIERS'!D24</f>
        <v>0</v>
      </c>
      <c r="D189" s="166">
        <v>0.30000000000000004</v>
      </c>
      <c r="E189" s="164">
        <f t="shared" si="39"/>
        <v>0</v>
      </c>
    </row>
    <row r="190" spans="1:5" ht="18.75">
      <c r="A190" s="38">
        <f>'FROMAGES &amp; PRODUITS LAITIERS'!C25</f>
        <v>0</v>
      </c>
      <c r="B190" s="37" t="str">
        <f>'FROMAGES &amp; PRODUITS LAITIERS'!A25</f>
        <v>Fromage blanc campagne 500g mat.gr. 7%</v>
      </c>
      <c r="C190" s="39">
        <f>'FROMAGES &amp; PRODUITS LAITIERS'!D25</f>
        <v>0</v>
      </c>
      <c r="D190" s="166">
        <v>0.31612903225806449</v>
      </c>
      <c r="E190" s="164">
        <f t="shared" si="39"/>
        <v>0</v>
      </c>
    </row>
    <row r="191" spans="1:5" ht="18.75">
      <c r="A191" s="38">
        <f>'FROMAGES &amp; PRODUITS LAITIERS'!C26</f>
        <v>0</v>
      </c>
      <c r="B191" s="37" t="str">
        <f>'FROMAGES &amp; PRODUITS LAITIERS'!A26</f>
        <v xml:space="preserve">Faisselle moulée à la louche 500g mat.gr. 7% </v>
      </c>
      <c r="C191" s="39">
        <f>'FROMAGES &amp; PRODUITS LAITIERS'!D26</f>
        <v>0</v>
      </c>
      <c r="D191" s="166">
        <v>0.29705882352941171</v>
      </c>
      <c r="E191" s="164">
        <f t="shared" si="39"/>
        <v>0</v>
      </c>
    </row>
    <row r="192" spans="1:5" ht="18.75">
      <c r="A192" s="38">
        <f>'FROMAGES &amp; PRODUITS LAITIERS'!C27</f>
        <v>0</v>
      </c>
      <c r="B192" s="37" t="str">
        <f>'FROMAGES &amp; PRODUITS LAITIERS'!A27</f>
        <v>Crème dessert chocolat 2 pots de verre - 250g</v>
      </c>
      <c r="C192" s="39">
        <f>'FROMAGES &amp; PRODUITS LAITIERS'!D27</f>
        <v>0</v>
      </c>
      <c r="D192" s="166">
        <v>0.31000000000000005</v>
      </c>
      <c r="E192" s="164">
        <f t="shared" si="39"/>
        <v>0</v>
      </c>
    </row>
    <row r="193" spans="1:5" ht="18.75">
      <c r="A193" s="38">
        <f>'FROMAGES &amp; PRODUITS LAITIERS'!C28</f>
        <v>0</v>
      </c>
      <c r="B193" s="37" t="str">
        <f>'FROMAGES &amp; PRODUITS LAITIERS'!A28</f>
        <v>Crème dessert caramel 2 pots de verre - 250g</v>
      </c>
      <c r="C193" s="39">
        <f>'FROMAGES &amp; PRODUITS LAITIERS'!D28</f>
        <v>0</v>
      </c>
      <c r="D193" s="166">
        <v>0.31000000000000005</v>
      </c>
      <c r="E193" s="164">
        <f t="shared" si="39"/>
        <v>0</v>
      </c>
    </row>
    <row r="194" spans="1:5" ht="18.75">
      <c r="A194" s="38">
        <f>'FROMAGES &amp; PRODUITS LAITIERS'!C29</f>
        <v>0</v>
      </c>
      <c r="B194" s="37" t="str">
        <f>'FROMAGES &amp; PRODUITS LAITIERS'!A29</f>
        <v>Yaourt nature chèvre 125g</v>
      </c>
      <c r="C194" s="39">
        <f>'FROMAGES &amp; PRODUITS LAITIERS'!D29</f>
        <v>0</v>
      </c>
      <c r="D194" s="166">
        <v>0.3</v>
      </c>
      <c r="E194" s="164">
        <f t="shared" si="39"/>
        <v>0</v>
      </c>
    </row>
    <row r="195" spans="1:5" ht="18.75">
      <c r="A195" s="38">
        <f>'FROMAGES &amp; PRODUITS LAITIERS'!C30</f>
        <v>0</v>
      </c>
      <c r="B195" s="37" t="str">
        <f>'FROMAGES &amp; PRODUITS LAITIERS'!A30</f>
        <v>Crème fraiche épaisse 250g</v>
      </c>
      <c r="C195" s="39">
        <f>'FROMAGES &amp; PRODUITS LAITIERS'!D30</f>
        <v>0</v>
      </c>
      <c r="D195" s="166">
        <v>0.31363636363636371</v>
      </c>
      <c r="E195" s="164">
        <f t="shared" si="39"/>
        <v>0</v>
      </c>
    </row>
    <row r="196" spans="1:5" ht="23.25">
      <c r="A196" s="312" t="s">
        <v>112</v>
      </c>
      <c r="B196" s="312"/>
      <c r="C196" s="40">
        <f>SUM(C176:C195)</f>
        <v>0</v>
      </c>
      <c r="E196" s="164">
        <f>SUM(E176:E195)</f>
        <v>0</v>
      </c>
    </row>
    <row r="197" spans="1:5" ht="23.25">
      <c r="A197" s="343" t="s">
        <v>191</v>
      </c>
      <c r="B197" s="343"/>
      <c r="C197" s="344"/>
    </row>
    <row r="198" spans="1:5" ht="18.75">
      <c r="A198" s="38">
        <f>PATISSERIE!C3</f>
        <v>0</v>
      </c>
      <c r="B198" s="37" t="str">
        <f>PATISSERIE!A3</f>
        <v>Fraisier 4/6 parts (biscuit cuillère, confit de fraises, morceaux de fraises, ganache montée vanille)</v>
      </c>
      <c r="C198" s="39">
        <f>PATISSERIE!D3</f>
        <v>0</v>
      </c>
      <c r="D198" s="166">
        <v>0.05</v>
      </c>
      <c r="E198" s="164">
        <f t="shared" ref="E198" si="41">D198*C198</f>
        <v>0</v>
      </c>
    </row>
    <row r="199" spans="1:5" ht="18.75">
      <c r="A199" s="38">
        <f>PATISSERIE!C4</f>
        <v>0</v>
      </c>
      <c r="B199" s="37" t="str">
        <f>PATISSERIE!A4</f>
        <v>Fraisier 6/8 parts (biscuit cuillère, confit de fraises, morceaux de fraises, ganache montée vanille)</v>
      </c>
      <c r="C199" s="39">
        <f>PATISSERIE!D4</f>
        <v>0</v>
      </c>
      <c r="D199" s="166">
        <v>0.05</v>
      </c>
      <c r="E199" s="164">
        <f t="shared" ref="E199:E201" si="42">D199*C199</f>
        <v>0</v>
      </c>
    </row>
    <row r="200" spans="1:5" ht="18.75">
      <c r="A200" s="38">
        <f>PATISSERIE!C5</f>
        <v>0</v>
      </c>
      <c r="B200" s="37" t="str">
        <f>PATISSERIE!A5</f>
        <v>Fraisier 8/10 parts (biscuit cuillère, confit de fraises, morceaux de fraises, ganache montée vanille)</v>
      </c>
      <c r="C200" s="39">
        <f>PATISSERIE!D5</f>
        <v>0</v>
      </c>
      <c r="D200" s="166">
        <v>0.05</v>
      </c>
      <c r="E200" s="164">
        <f t="shared" si="42"/>
        <v>0</v>
      </c>
    </row>
    <row r="201" spans="1:5" ht="18.75">
      <c r="A201" s="38">
        <f>PATISSERIE!C6</f>
        <v>0</v>
      </c>
      <c r="B201" s="37" t="str">
        <f>PATISSERIE!A6</f>
        <v>Individuel (biscuit cuillère, confit de fraises, morceaux de fraises, ganache montée vanille)</v>
      </c>
      <c r="C201" s="39">
        <f>PATISSERIE!D6</f>
        <v>0</v>
      </c>
      <c r="D201" s="166">
        <v>0.05</v>
      </c>
      <c r="E201" s="164">
        <f t="shared" si="42"/>
        <v>0</v>
      </c>
    </row>
    <row r="202" spans="1:5" ht="18.75">
      <c r="A202" s="38">
        <f>PATISSERIE!C8</f>
        <v>0</v>
      </c>
      <c r="B202" s="37" t="str">
        <f>PATISSERIE!A8</f>
        <v>Cake Pavot/citron vert 6 parts</v>
      </c>
      <c r="C202" s="39">
        <f>PATISSERIE!D8</f>
        <v>0</v>
      </c>
      <c r="D202" s="166">
        <v>0.05</v>
      </c>
      <c r="E202" s="164">
        <f t="shared" ref="E202:E223" si="43">D202*C202</f>
        <v>0</v>
      </c>
    </row>
    <row r="203" spans="1:5" ht="18.75">
      <c r="A203" s="38">
        <f>PATISSERIE!C9</f>
        <v>0</v>
      </c>
      <c r="B203" s="37" t="str">
        <f>PATISSERIE!A9</f>
        <v>Cake Pavot/citron vert 8 parts</v>
      </c>
      <c r="C203" s="39">
        <f>PATISSERIE!D9</f>
        <v>0</v>
      </c>
      <c r="D203" s="166">
        <v>0.05</v>
      </c>
      <c r="E203" s="164">
        <f t="shared" si="43"/>
        <v>0</v>
      </c>
    </row>
    <row r="204" spans="1:5" ht="18.75">
      <c r="A204" s="38">
        <f>PATISSERIE!C10</f>
        <v>0</v>
      </c>
      <c r="B204" s="37" t="str">
        <f>PATISSERIE!A10</f>
        <v>Cake marbré enrobage chocolat au lait 6 parts</v>
      </c>
      <c r="C204" s="39">
        <f>PATISSERIE!D10</f>
        <v>0</v>
      </c>
      <c r="D204" s="166">
        <v>0.05</v>
      </c>
      <c r="E204" s="164">
        <f t="shared" si="43"/>
        <v>0</v>
      </c>
    </row>
    <row r="205" spans="1:5" ht="18.75">
      <c r="A205" s="38">
        <f>PATISSERIE!C11</f>
        <v>0</v>
      </c>
      <c r="B205" s="37" t="str">
        <f>PATISSERIE!A11</f>
        <v>Cake marbré enrobage chocolat au lait 8 parts</v>
      </c>
      <c r="C205" s="39">
        <f>PATISSERIE!D11</f>
        <v>0</v>
      </c>
      <c r="D205" s="166">
        <v>0.05</v>
      </c>
      <c r="E205" s="164">
        <f t="shared" si="43"/>
        <v>0</v>
      </c>
    </row>
    <row r="206" spans="1:5" ht="18.75">
      <c r="A206" s="38">
        <f>PATISSERIE!C12</f>
        <v>0</v>
      </c>
      <c r="B206" s="37" t="str">
        <f>PATISSERIE!A12</f>
        <v>Cake aux pommes et caramel 6 parts</v>
      </c>
      <c r="C206" s="39">
        <f>PATISSERIE!D12</f>
        <v>0</v>
      </c>
      <c r="D206" s="166">
        <v>0.05</v>
      </c>
      <c r="E206" s="164">
        <f t="shared" si="43"/>
        <v>0</v>
      </c>
    </row>
    <row r="207" spans="1:5" ht="18.75">
      <c r="A207" s="38">
        <f>PATISSERIE!C13</f>
        <v>0</v>
      </c>
      <c r="B207" s="37" t="str">
        <f>PATISSERIE!A13</f>
        <v>Cake aux pommes et caramel 8 parts</v>
      </c>
      <c r="C207" s="39">
        <f>PATISSERIE!D13</f>
        <v>0</v>
      </c>
      <c r="D207" s="166">
        <v>0.05</v>
      </c>
      <c r="E207" s="164">
        <f t="shared" ref="E207" si="44">D207*C207</f>
        <v>0</v>
      </c>
    </row>
    <row r="208" spans="1:5" ht="18.75">
      <c r="A208" s="38">
        <f>PATISSERIE!C14</f>
        <v>0</v>
      </c>
      <c r="B208" s="37" t="str">
        <f>PATISSERIE!A14</f>
        <v>Brownie 6/8 parts</v>
      </c>
      <c r="C208" s="39">
        <f>PATISSERIE!D14</f>
        <v>0</v>
      </c>
      <c r="D208" s="166">
        <v>0.05</v>
      </c>
      <c r="E208" s="164">
        <f t="shared" si="43"/>
        <v>0</v>
      </c>
    </row>
    <row r="209" spans="1:5" ht="18.75">
      <c r="A209" s="38">
        <f>PATISSERIE!C16</f>
        <v>0</v>
      </c>
      <c r="B209" s="37" t="str">
        <f>PATISSERIE!A16</f>
        <v>Madeleines lot de 5</v>
      </c>
      <c r="C209" s="39">
        <f>PATISSERIE!D16</f>
        <v>0</v>
      </c>
      <c r="D209" s="166">
        <v>0.05</v>
      </c>
      <c r="E209" s="164">
        <f t="shared" si="43"/>
        <v>0</v>
      </c>
    </row>
    <row r="210" spans="1:5" ht="18.75">
      <c r="A210" s="38">
        <f>PATISSERIE!C17</f>
        <v>0</v>
      </c>
      <c r="B210" s="37" t="str">
        <f>PATISSERIE!A17</f>
        <v>Canelés lot de 4</v>
      </c>
      <c r="C210" s="39">
        <f>PATISSERIE!D17</f>
        <v>0</v>
      </c>
      <c r="D210" s="166">
        <v>0.05</v>
      </c>
      <c r="E210" s="164">
        <f t="shared" si="43"/>
        <v>0</v>
      </c>
    </row>
    <row r="211" spans="1:5" ht="18.75">
      <c r="A211" s="38">
        <f>PATISSERIE!C18</f>
        <v>0</v>
      </c>
      <c r="B211" s="37" t="str">
        <f>PATISSERIE!A18</f>
        <v>Palets Bretons lot de 4</v>
      </c>
      <c r="C211" s="39">
        <f>PATISSERIE!D18</f>
        <v>0</v>
      </c>
      <c r="D211" s="166">
        <v>0.05</v>
      </c>
      <c r="E211" s="164">
        <f t="shared" si="43"/>
        <v>0</v>
      </c>
    </row>
    <row r="212" spans="1:5" ht="18.75">
      <c r="A212" s="38">
        <f>PATISSERIE!C19</f>
        <v>0</v>
      </c>
      <c r="B212" s="37" t="str">
        <f>PATISSERIE!A19</f>
        <v>Mini tartelettes choco-caramel au beurre salé lot de 5</v>
      </c>
      <c r="C212" s="39">
        <f>PATISSERIE!D19</f>
        <v>0</v>
      </c>
      <c r="D212" s="166">
        <v>0.05</v>
      </c>
      <c r="E212" s="164">
        <f t="shared" si="43"/>
        <v>0</v>
      </c>
    </row>
    <row r="213" spans="1:5" ht="18.75">
      <c r="A213" s="38">
        <f>PATISSERIE!C21</f>
        <v>0</v>
      </c>
      <c r="B213" s="37" t="str">
        <f>PATISSERIE!A21</f>
        <v>Brioche feuilletée au beurre AOP Charente-Poitou Lescure (envion 450g)</v>
      </c>
      <c r="C213" s="39">
        <f>PATISSERIE!D21</f>
        <v>0</v>
      </c>
      <c r="D213" s="166">
        <v>0.05</v>
      </c>
      <c r="E213" s="164">
        <f t="shared" ref="E213:E214" si="45">D213*C213</f>
        <v>0</v>
      </c>
    </row>
    <row r="214" spans="1:5" ht="18.75">
      <c r="A214" s="38">
        <f>PATISSERIE!C22</f>
        <v>0</v>
      </c>
      <c r="B214" s="37" t="str">
        <f>PATISSERIE!A22</f>
        <v>Pâte à tartiner noisettes, pot de 220g (70% de noisettes, 20% de chocolat au lait, fleur de sel, huile de pépin de raisin)
Consigne de 50 cts</v>
      </c>
      <c r="C214" s="39">
        <f>PATISSERIE!D22</f>
        <v>0</v>
      </c>
      <c r="D214" s="166">
        <v>0.05</v>
      </c>
      <c r="E214" s="164">
        <f t="shared" si="45"/>
        <v>0</v>
      </c>
    </row>
    <row r="215" spans="1:5" ht="18.75">
      <c r="A215" s="38">
        <f>PATISSERIE!C24</f>
        <v>0</v>
      </c>
      <c r="B215" s="37" t="str">
        <f>PATISSERIE!A24</f>
        <v>Cookie chocolat au lait</v>
      </c>
      <c r="C215" s="39">
        <f>PATISSERIE!D24</f>
        <v>0</v>
      </c>
      <c r="D215" s="166">
        <v>0.05</v>
      </c>
      <c r="E215" s="164">
        <f t="shared" si="43"/>
        <v>0</v>
      </c>
    </row>
    <row r="216" spans="1:5" ht="18.75">
      <c r="A216" s="38">
        <f>PATISSERIE!C25</f>
        <v>0</v>
      </c>
      <c r="B216" s="37" t="str">
        <f>PATISSERIE!A25</f>
        <v>Cookie chocolat noir</v>
      </c>
      <c r="C216" s="39">
        <f>PATISSERIE!D25</f>
        <v>0</v>
      </c>
      <c r="D216" s="166">
        <v>0.05</v>
      </c>
      <c r="E216" s="164">
        <f t="shared" si="43"/>
        <v>0</v>
      </c>
    </row>
    <row r="217" spans="1:5" ht="18.75">
      <c r="A217" s="38">
        <f>PATISSERIE!C26</f>
        <v>0</v>
      </c>
      <c r="B217" s="37" t="str">
        <f>PATISSERIE!A26</f>
        <v>Cookie tout chocolat</v>
      </c>
      <c r="C217" s="39">
        <f>PATISSERIE!D26</f>
        <v>0</v>
      </c>
      <c r="D217" s="166">
        <v>0.05</v>
      </c>
      <c r="E217" s="164">
        <f t="shared" si="43"/>
        <v>0</v>
      </c>
    </row>
    <row r="218" spans="1:5" ht="18.75">
      <c r="A218" s="38">
        <f>PATISSERIE!C27</f>
        <v>0</v>
      </c>
      <c r="B218" s="37" t="str">
        <f>PATISSERIE!A27</f>
        <v>Cookie chocolat au lait &amp; noisettes caramélisées</v>
      </c>
      <c r="C218" s="39">
        <f>PATISSERIE!D27</f>
        <v>0</v>
      </c>
      <c r="D218" s="166">
        <v>0.05</v>
      </c>
      <c r="E218" s="164">
        <f t="shared" si="43"/>
        <v>0</v>
      </c>
    </row>
    <row r="219" spans="1:5" ht="18.75">
      <c r="A219" s="38">
        <f>PATISSERIE!C28</f>
        <v>0</v>
      </c>
      <c r="B219" s="37" t="str">
        <f>PATISSERIE!A28</f>
        <v>Cookie chocolat noir &amp; noix</v>
      </c>
      <c r="C219" s="39">
        <f>PATISSERIE!D28</f>
        <v>0</v>
      </c>
      <c r="D219" s="166">
        <v>0.05</v>
      </c>
      <c r="E219" s="164">
        <f t="shared" si="43"/>
        <v>0</v>
      </c>
    </row>
    <row r="220" spans="1:5" ht="18.75">
      <c r="A220" s="38">
        <f>PATISSERIE!C29</f>
        <v>0</v>
      </c>
      <c r="B220" s="37" t="str">
        <f>PATISSERIE!A29</f>
        <v>Cookie noix de coco/cranberry</v>
      </c>
      <c r="C220" s="39">
        <f>PATISSERIE!D29</f>
        <v>0</v>
      </c>
      <c r="D220" s="166">
        <v>0.05</v>
      </c>
      <c r="E220" s="164">
        <f t="shared" si="43"/>
        <v>0</v>
      </c>
    </row>
    <row r="221" spans="1:5" ht="18.75">
      <c r="A221" s="38">
        <f>PATISSERIE!C30</f>
        <v>0</v>
      </c>
      <c r="B221" s="37" t="str">
        <f>PATISSERIE!A30</f>
        <v>Cookie banane caramélisée</v>
      </c>
      <c r="C221" s="39">
        <f>PATISSERIE!D30</f>
        <v>0</v>
      </c>
      <c r="D221" s="166">
        <v>0.05</v>
      </c>
      <c r="E221" s="164">
        <f t="shared" si="43"/>
        <v>0</v>
      </c>
    </row>
    <row r="222" spans="1:5" ht="18.75">
      <c r="A222" s="38">
        <f>PATISSERIE!C31</f>
        <v>0</v>
      </c>
      <c r="B222" s="37" t="str">
        <f>PATISSERIE!A31</f>
        <v>Cookie beurre de cacahuète</v>
      </c>
      <c r="C222" s="39">
        <f>PATISSERIE!D31</f>
        <v>0</v>
      </c>
      <c r="D222" s="166">
        <v>0.05</v>
      </c>
      <c r="E222" s="164">
        <f t="shared" si="43"/>
        <v>0</v>
      </c>
    </row>
    <row r="223" spans="1:5" s="72" customFormat="1" ht="18.75">
      <c r="A223" s="38">
        <f>PATISSERIE!C33</f>
        <v>0</v>
      </c>
      <c r="B223" s="37" t="str">
        <f>PATISSERIE!A33</f>
        <v>Tartelette aux fraises et pistache (pâte sucrée, crème de pistache, confit de fraises et fraises fraîches</v>
      </c>
      <c r="C223" s="39">
        <f>PATISSERIE!D33</f>
        <v>0</v>
      </c>
      <c r="D223" s="166">
        <v>0.05</v>
      </c>
      <c r="E223" s="164">
        <f t="shared" si="43"/>
        <v>0</v>
      </c>
    </row>
    <row r="224" spans="1:5" s="72" customFormat="1" ht="18.75">
      <c r="A224" s="38">
        <f>PATISSERIE!C34</f>
        <v>0</v>
      </c>
      <c r="B224" s="37" t="str">
        <f>PATISSERIE!A34</f>
        <v>Tarte aux fraises et pistache 4P (pâte sucrée, crème de pistache, confit de fraises et fraises fraîches</v>
      </c>
      <c r="C224" s="39">
        <f>PATISSERIE!D34</f>
        <v>0</v>
      </c>
      <c r="D224" s="166">
        <v>0.05</v>
      </c>
      <c r="E224" s="164">
        <f t="shared" ref="E224:E243" si="46">D224*C224</f>
        <v>0</v>
      </c>
    </row>
    <row r="225" spans="1:5" s="72" customFormat="1" ht="18.75">
      <c r="A225" s="38">
        <f>PATISSERIE!C35</f>
        <v>0</v>
      </c>
      <c r="B225" s="37" t="str">
        <f>PATISSERIE!A35</f>
        <v>Tarte aux fraises et pistache 6P (pâte sucrée, crème de pistache, confit de fraises et fraises fraîches</v>
      </c>
      <c r="C225" s="39">
        <f>PATISSERIE!D35</f>
        <v>0</v>
      </c>
      <c r="D225" s="166">
        <v>0.05</v>
      </c>
      <c r="E225" s="164">
        <f t="shared" si="46"/>
        <v>0</v>
      </c>
    </row>
    <row r="226" spans="1:5" s="72" customFormat="1" ht="18.75">
      <c r="A226" s="38">
        <f>PATISSERIE!C36</f>
        <v>0</v>
      </c>
      <c r="B226" s="37" t="str">
        <f>PATISSERIE!A36</f>
        <v>Tarte aux fraises et pistache 8P (pâte sucrée, crème de pistache, confit de fraises et fraises fraîches</v>
      </c>
      <c r="C226" s="39">
        <f>PATISSERIE!D36</f>
        <v>0</v>
      </c>
      <c r="D226" s="166">
        <v>0.05</v>
      </c>
      <c r="E226" s="164">
        <f t="shared" si="46"/>
        <v>0</v>
      </c>
    </row>
    <row r="227" spans="1:5" s="72" customFormat="1" ht="18.75">
      <c r="A227" s="38">
        <f>PATISSERIE!C37</f>
        <v>0</v>
      </c>
      <c r="B227" s="37" t="str">
        <f>PATISSERIE!A37</f>
        <v xml:space="preserve">Tartelette aux fraises-passion sur sablé breton (sablé breton, crémeux passion, fraises fraîches) </v>
      </c>
      <c r="C227" s="39">
        <f>PATISSERIE!D37</f>
        <v>0</v>
      </c>
      <c r="D227" s="166">
        <v>0.05</v>
      </c>
      <c r="E227" s="164">
        <f t="shared" si="46"/>
        <v>0</v>
      </c>
    </row>
    <row r="228" spans="1:5" s="72" customFormat="1" ht="18.75">
      <c r="A228" s="38">
        <f>PATISSERIE!C38</f>
        <v>0</v>
      </c>
      <c r="B228" s="37" t="str">
        <f>PATISSERIE!A38</f>
        <v xml:space="preserve">Tarte aux fraises-passion 4P sur sablé breton (sablé breton, crémeux passion, fraises fraîches) </v>
      </c>
      <c r="C228" s="39">
        <f>PATISSERIE!D38</f>
        <v>0</v>
      </c>
      <c r="D228" s="166">
        <v>0.05</v>
      </c>
      <c r="E228" s="164">
        <f t="shared" si="46"/>
        <v>0</v>
      </c>
    </row>
    <row r="229" spans="1:5" s="72" customFormat="1" ht="18.75">
      <c r="A229" s="38">
        <f>PATISSERIE!C39</f>
        <v>0</v>
      </c>
      <c r="B229" s="37" t="str">
        <f>PATISSERIE!A39</f>
        <v xml:space="preserve">Tarte aux fraises-passion 6P sur sablé breton (sablé breton, crémeux passion, fraises fraîches) </v>
      </c>
      <c r="C229" s="39">
        <f>PATISSERIE!D39</f>
        <v>0</v>
      </c>
      <c r="D229" s="166">
        <v>0.05</v>
      </c>
      <c r="E229" s="164">
        <f t="shared" si="46"/>
        <v>0</v>
      </c>
    </row>
    <row r="230" spans="1:5" s="72" customFormat="1" ht="18.75">
      <c r="A230" s="38">
        <f>PATISSERIE!C40</f>
        <v>0</v>
      </c>
      <c r="B230" s="37" t="str">
        <f>PATISSERIE!A40</f>
        <v xml:space="preserve">Tarte aux fraises-passion 8P sur sablé breton (sablé breton, crémeux passion, fraises fraîches) </v>
      </c>
      <c r="C230" s="39">
        <f>PATISSERIE!D40</f>
        <v>0</v>
      </c>
      <c r="D230" s="166">
        <v>0.05</v>
      </c>
      <c r="E230" s="164">
        <f t="shared" si="46"/>
        <v>0</v>
      </c>
    </row>
    <row r="231" spans="1:5" s="72" customFormat="1" ht="18.75">
      <c r="A231" s="38">
        <f>PATISSERIE!C41</f>
        <v>0</v>
      </c>
      <c r="B231" s="37" t="str">
        <f>PATISSERIE!A41</f>
        <v>Tartelette pistache-fleur d'oranger (pâte sucrée, ganache pistache, cœur praliné pistache, ganache montée à la fleur d'oranger, éclats de pistache)</v>
      </c>
      <c r="C231" s="39">
        <f>PATISSERIE!D41</f>
        <v>0</v>
      </c>
      <c r="D231" s="166">
        <v>0.05</v>
      </c>
      <c r="E231" s="164">
        <f t="shared" si="46"/>
        <v>0</v>
      </c>
    </row>
    <row r="232" spans="1:5" s="72" customFormat="1" ht="18.75">
      <c r="A232" s="38">
        <f>PATISSERIE!C42</f>
        <v>0</v>
      </c>
      <c r="B232" s="37" t="str">
        <f>PATISSERIE!A42</f>
        <v>Tarte pistache-fleur d'oranger 4P (pâte sucrée, ganache pistache, cœur praliné pistache, ganache montée à la fleur d'oranger, éclats de pistache)</v>
      </c>
      <c r="C232" s="39">
        <f>PATISSERIE!D42</f>
        <v>0</v>
      </c>
      <c r="D232" s="166">
        <v>0.05</v>
      </c>
      <c r="E232" s="164">
        <f t="shared" si="46"/>
        <v>0</v>
      </c>
    </row>
    <row r="233" spans="1:5" s="72" customFormat="1" ht="18.75">
      <c r="A233" s="38">
        <f>PATISSERIE!C43</f>
        <v>0</v>
      </c>
      <c r="B233" s="37" t="str">
        <f>PATISSERIE!A43</f>
        <v>Tartelette citron (pâte sucrée, crémeux citron, meringue italienne)</v>
      </c>
      <c r="C233" s="39">
        <f>PATISSERIE!D43</f>
        <v>0</v>
      </c>
      <c r="D233" s="166">
        <v>0.05</v>
      </c>
      <c r="E233" s="164">
        <f t="shared" si="46"/>
        <v>0</v>
      </c>
    </row>
    <row r="234" spans="1:5" s="72" customFormat="1" ht="18.75">
      <c r="A234" s="38">
        <f>PATISSERIE!C44</f>
        <v>0</v>
      </c>
      <c r="B234" s="37" t="str">
        <f>PATISSERIE!A44</f>
        <v>Tarte citron 4p (pâte sucrée, crémeux citron, meringue italienne)</v>
      </c>
      <c r="C234" s="39">
        <f>PATISSERIE!D44</f>
        <v>0</v>
      </c>
      <c r="D234" s="166">
        <v>0.05</v>
      </c>
      <c r="E234" s="164">
        <f t="shared" si="46"/>
        <v>0</v>
      </c>
    </row>
    <row r="235" spans="1:5" s="72" customFormat="1" ht="18.75">
      <c r="A235" s="38">
        <f>PATISSERIE!C45</f>
        <v>0</v>
      </c>
      <c r="B235" s="37" t="str">
        <f>PATISSERIE!A45</f>
        <v>Tartelette framboise/passion (pâte sucrée, crémeux passion, framboises fraîches)</v>
      </c>
      <c r="C235" s="39">
        <f>PATISSERIE!D45</f>
        <v>0</v>
      </c>
      <c r="D235" s="166">
        <v>0.05</v>
      </c>
      <c r="E235" s="164">
        <f t="shared" si="46"/>
        <v>0</v>
      </c>
    </row>
    <row r="236" spans="1:5" s="72" customFormat="1" ht="18.75">
      <c r="A236" s="38">
        <f>PATISSERIE!C46</f>
        <v>0</v>
      </c>
      <c r="B236" s="37" t="str">
        <f>PATISSERIE!A46</f>
        <v>Tarte framboise/passion 4P (pâte sucrée, crémeux passion, framboises fraîches)</v>
      </c>
      <c r="C236" s="39">
        <f>PATISSERIE!D46</f>
        <v>0</v>
      </c>
      <c r="D236" s="166">
        <v>0.05</v>
      </c>
      <c r="E236" s="164">
        <f t="shared" si="46"/>
        <v>0</v>
      </c>
    </row>
    <row r="237" spans="1:5" s="72" customFormat="1" ht="18.75">
      <c r="A237" s="38">
        <f>PATISSERIE!C47</f>
        <v>0</v>
      </c>
      <c r="B237" s="37" t="str">
        <f>PATISSERIE!A47</f>
        <v>Tartelette framboise/mascarpone (pâte sucrée, crème de noisette, chantilly mascarpone framboise, framboises fraîches)</v>
      </c>
      <c r="C237" s="39">
        <f>PATISSERIE!D47</f>
        <v>0</v>
      </c>
      <c r="D237" s="166">
        <v>0.05</v>
      </c>
      <c r="E237" s="164">
        <f t="shared" si="46"/>
        <v>0</v>
      </c>
    </row>
    <row r="238" spans="1:5" s="72" customFormat="1" ht="18.75">
      <c r="A238" s="38">
        <f>PATISSERIE!C48</f>
        <v>0</v>
      </c>
      <c r="B238" s="37" t="str">
        <f>PATISSERIE!A48</f>
        <v>Tarte framboise/mascarpone 4P (pâte sucrée, crème de noisette, chantilly mascarpone framboise, framboises fraîches)</v>
      </c>
      <c r="C238" s="39">
        <f>PATISSERIE!D48</f>
        <v>0</v>
      </c>
      <c r="D238" s="166">
        <v>0.05</v>
      </c>
      <c r="E238" s="164">
        <f t="shared" si="46"/>
        <v>0</v>
      </c>
    </row>
    <row r="239" spans="1:5" s="72" customFormat="1" ht="18.75">
      <c r="A239" s="38">
        <f>PATISSERIE!C49</f>
        <v>0</v>
      </c>
      <c r="B239" s="37" t="str">
        <f>PATISSERIE!A49</f>
        <v>Tartelette chocolat/caramel au beurre salé et ganache montée chocolat noir</v>
      </c>
      <c r="C239" s="39">
        <f>PATISSERIE!D49</f>
        <v>0</v>
      </c>
      <c r="D239" s="166">
        <v>0.05</v>
      </c>
      <c r="E239" s="164">
        <f t="shared" si="46"/>
        <v>0</v>
      </c>
    </row>
    <row r="240" spans="1:5" s="72" customFormat="1" ht="18.75">
      <c r="A240" s="38">
        <f>PATISSERIE!C50</f>
        <v>0</v>
      </c>
      <c r="B240" s="37" t="str">
        <f>PATISSERIE!A50</f>
        <v>Tartelette Tatin (pâte sucrée, crème de noisttes et amandes, dés de pommes caramélisés, ganache montée vanille)</v>
      </c>
      <c r="C240" s="39">
        <f>PATISSERIE!D50</f>
        <v>0</v>
      </c>
      <c r="D240" s="166">
        <v>0.05</v>
      </c>
      <c r="E240" s="164">
        <f t="shared" si="46"/>
        <v>0</v>
      </c>
    </row>
    <row r="241" spans="1:5" s="72" customFormat="1" ht="18.75">
      <c r="A241" s="38">
        <f>PATISSERIE!C51</f>
        <v>0</v>
      </c>
      <c r="B241" s="37" t="str">
        <f>PATISSERIE!A51</f>
        <v>Tarte Tatin 4p (pâte sucrée, crème de noisttes et amandes, dés de pommes caramélisés, ganache montée vanille)</v>
      </c>
      <c r="C241" s="39">
        <f>PATISSERIE!D51</f>
        <v>0</v>
      </c>
      <c r="D241" s="166">
        <v>0.05</v>
      </c>
      <c r="E241" s="164">
        <f t="shared" si="46"/>
        <v>0</v>
      </c>
    </row>
    <row r="242" spans="1:5" s="72" customFormat="1" ht="18.75">
      <c r="A242" s="38">
        <f>PATISSERIE!C52</f>
        <v>0</v>
      </c>
      <c r="B242" s="37" t="str">
        <f>PATISSERIE!A52</f>
        <v>Dôme Royal au chocolat (biscuit dacquoise noisette, croustillant streusel praliné maison et mousse chocolat noir 70%)</v>
      </c>
      <c r="C242" s="39">
        <f>PATISSERIE!D52</f>
        <v>0</v>
      </c>
      <c r="D242" s="166">
        <v>0.05</v>
      </c>
      <c r="E242" s="164">
        <f t="shared" si="46"/>
        <v>0</v>
      </c>
    </row>
    <row r="243" spans="1:5" s="72" customFormat="1" ht="18.75">
      <c r="A243" s="38">
        <f>PATISSERIE!C53</f>
        <v>0</v>
      </c>
      <c r="B243" s="37" t="str">
        <f>PATISSERIE!A53</f>
        <v>Royal au chocolat 4P (biscuit dacquoise noisette, croustillant streusel praliné maison, mousse chocolat noir 70%, glaçage miroir)</v>
      </c>
      <c r="C243" s="39">
        <f>PATISSERIE!D53</f>
        <v>0</v>
      </c>
      <c r="D243" s="166">
        <v>0.05</v>
      </c>
      <c r="E243" s="164">
        <f t="shared" si="46"/>
        <v>0</v>
      </c>
    </row>
    <row r="244" spans="1:5" s="72" customFormat="1" ht="18.75">
      <c r="A244" s="38">
        <f>PATISSERIE!C54</f>
        <v>0</v>
      </c>
      <c r="B244" s="37" t="str">
        <f>PATISSERIE!A54</f>
        <v>Flan pâtissier vanille 1p (pâte brisée, crème pâtissière vanille &amp; crème fraîche)</v>
      </c>
      <c r="C244" s="39">
        <f>PATISSERIE!D54</f>
        <v>0</v>
      </c>
      <c r="D244" s="166">
        <v>0.05</v>
      </c>
      <c r="E244" s="164">
        <f t="shared" ref="E244:E246" si="47">D244*C244</f>
        <v>0</v>
      </c>
    </row>
    <row r="245" spans="1:5" s="72" customFormat="1" ht="18.75">
      <c r="A245" s="38">
        <f>PATISSERIE!C55</f>
        <v>0</v>
      </c>
      <c r="B245" s="37" t="str">
        <f>PATISSERIE!A55</f>
        <v>Flan pâtissier vanille 4p  (pâte brisée, crème pâtissière vanille &amp; crème fraîche)</v>
      </c>
      <c r="C245" s="39">
        <f>PATISSERIE!D55</f>
        <v>0</v>
      </c>
      <c r="D245" s="166">
        <v>0.05</v>
      </c>
      <c r="E245" s="164">
        <f t="shared" si="47"/>
        <v>0</v>
      </c>
    </row>
    <row r="246" spans="1:5" s="72" customFormat="1" ht="18.75">
      <c r="A246" s="38">
        <f>PATISSERIE!C56</f>
        <v>0</v>
      </c>
      <c r="B246" s="37" t="str">
        <f>PATISSERIE!A56</f>
        <v>Paris-Brest (pâte à chou, craquelin, praliné à l'ancienne, crème au praliné et éclats de noisettes)</v>
      </c>
      <c r="C246" s="39">
        <f>PATISSERIE!D56</f>
        <v>0</v>
      </c>
      <c r="D246" s="166">
        <v>0.05</v>
      </c>
      <c r="E246" s="164">
        <f t="shared" si="47"/>
        <v>0</v>
      </c>
    </row>
    <row r="247" spans="1:5" s="72" customFormat="1" ht="18.75">
      <c r="A247" s="38">
        <f>PATISSERIE!C57</f>
        <v>0</v>
      </c>
      <c r="B247" s="37" t="str">
        <f>PATISSERIE!A57</f>
        <v>Eclair chocolat (pâte à chou, craquelin, crème Namélaka chocolat noir 64%)</v>
      </c>
      <c r="C247" s="39">
        <f>PATISSERIE!D57</f>
        <v>0</v>
      </c>
      <c r="D247" s="166">
        <v>0.05</v>
      </c>
      <c r="E247" s="164">
        <f t="shared" ref="E247" si="48">D247*C247</f>
        <v>0</v>
      </c>
    </row>
    <row r="248" spans="1:5" s="72" customFormat="1" ht="18.75">
      <c r="A248" s="38">
        <f>PATISSERIE!C58</f>
        <v>0</v>
      </c>
      <c r="B248" s="37" t="str">
        <f>PATISSERIE!A58</f>
        <v>Eclair café (pâte à chou, craquelin, crème Namélaka café)</v>
      </c>
      <c r="C248" s="39">
        <f>PATISSERIE!D58</f>
        <v>0</v>
      </c>
      <c r="D248" s="166">
        <v>0.05</v>
      </c>
      <c r="E248" s="164">
        <f t="shared" ref="E248:E249" si="49">D248*C248</f>
        <v>0</v>
      </c>
    </row>
    <row r="249" spans="1:5" s="72" customFormat="1" ht="18.75">
      <c r="A249" s="38">
        <f>PATISSERIE!C59</f>
        <v>0</v>
      </c>
      <c r="B249" s="37" t="str">
        <f>PATISSERIE!A59</f>
        <v>Religieuse chocolat (pâte à chou, craquelin, crème Namélaka chocolat noir 64%)</v>
      </c>
      <c r="C249" s="39">
        <f>PATISSERIE!D59</f>
        <v>0</v>
      </c>
      <c r="D249" s="166">
        <v>0.05</v>
      </c>
      <c r="E249" s="164">
        <f t="shared" si="49"/>
        <v>0</v>
      </c>
    </row>
    <row r="250" spans="1:5" s="72" customFormat="1" ht="18.75">
      <c r="A250" s="38">
        <f>PATISSERIE!C60</f>
        <v>0</v>
      </c>
      <c r="B250" s="37" t="str">
        <f>PATISSERIE!A60</f>
        <v>Religieuse café (pâte à chou, craquelin, crème Namélaka café)</v>
      </c>
      <c r="C250" s="39">
        <f>PATISSERIE!D60</f>
        <v>0</v>
      </c>
      <c r="D250" s="166">
        <v>0.05</v>
      </c>
      <c r="E250" s="164">
        <f t="shared" ref="E250" si="50">D250*C250</f>
        <v>0</v>
      </c>
    </row>
    <row r="251" spans="1:5" s="72" customFormat="1" ht="23.25">
      <c r="A251" s="312" t="s">
        <v>187</v>
      </c>
      <c r="B251" s="312"/>
      <c r="C251" s="105">
        <f>SUM(C198:C250)</f>
        <v>0</v>
      </c>
      <c r="E251" s="72">
        <f>SUM(E202:E243)</f>
        <v>0</v>
      </c>
    </row>
    <row r="252" spans="1:5" ht="23.25">
      <c r="A252" s="313" t="s">
        <v>54</v>
      </c>
      <c r="B252" s="313"/>
      <c r="C252" s="314"/>
    </row>
    <row r="253" spans="1:5" ht="18.75">
      <c r="A253" s="38">
        <f>MIELS!C4</f>
        <v>0</v>
      </c>
      <c r="B253" s="37" t="str">
        <f>MIELS!A4</f>
        <v>Miel fleurs de printemps 500g : Epais, doux, parfait pour sucré café ou thé</v>
      </c>
      <c r="C253" s="39">
        <f>MIELS!D4</f>
        <v>0</v>
      </c>
      <c r="D253" s="166">
        <v>0.31428571428571433</v>
      </c>
      <c r="E253" s="164">
        <f t="shared" ref="E253:E274" si="51">D253*C253</f>
        <v>0</v>
      </c>
    </row>
    <row r="254" spans="1:5" ht="18.75">
      <c r="A254" s="38">
        <f>MIELS!C5</f>
        <v>0</v>
      </c>
      <c r="B254" s="37" t="str">
        <f>MIELS!A5</f>
        <v>Miel de fleurs d'été 500g : épais, fruité</v>
      </c>
      <c r="C254" s="39">
        <f>MIELS!D5</f>
        <v>0</v>
      </c>
      <c r="D254" s="166">
        <v>0.33333333333333331</v>
      </c>
      <c r="E254" s="164">
        <f t="shared" si="51"/>
        <v>0</v>
      </c>
    </row>
    <row r="255" spans="1:5" ht="18.75">
      <c r="A255" s="38">
        <f>MIELS!C6</f>
        <v>0</v>
      </c>
      <c r="B255" s="37" t="str">
        <f>MIELS!A6</f>
        <v>Miel de forêt 500g :liquide, foncé, fort</v>
      </c>
      <c r="C255" s="39">
        <f>MIELS!D6</f>
        <v>0</v>
      </c>
      <c r="D255" s="166">
        <v>0.28888888888888886</v>
      </c>
      <c r="E255" s="164">
        <f t="shared" si="51"/>
        <v>0</v>
      </c>
    </row>
    <row r="256" spans="1:5" ht="18.75">
      <c r="A256" s="38">
        <f>MIELS!C7</f>
        <v>0</v>
      </c>
      <c r="B256" s="37" t="str">
        <f>MIELS!A7</f>
        <v>Miel de chataigner 500g : liquide, foncé, fort, légère amertume</v>
      </c>
      <c r="C256" s="39">
        <f>MIELS!D7</f>
        <v>0</v>
      </c>
      <c r="D256" s="166">
        <v>0.28888888888888886</v>
      </c>
      <c r="E256" s="164">
        <f t="shared" si="51"/>
        <v>0</v>
      </c>
    </row>
    <row r="257" spans="1:5" ht="18.75">
      <c r="A257" s="38">
        <f>MIELS!C8</f>
        <v>0</v>
      </c>
      <c r="B257" s="37" t="str">
        <f>MIELS!A8</f>
        <v>Miel de tilleul 500g : épais, gouteux, mentholé</v>
      </c>
      <c r="C257" s="39">
        <f>MIELS!D8</f>
        <v>0</v>
      </c>
      <c r="D257" s="166">
        <v>0.28888888888888886</v>
      </c>
      <c r="E257" s="164">
        <f t="shared" si="51"/>
        <v>0</v>
      </c>
    </row>
    <row r="258" spans="1:5" ht="18.75">
      <c r="A258" s="38">
        <f>MIELS!C9</f>
        <v>0</v>
      </c>
      <c r="B258" s="37" t="str">
        <f>MIELS!A9</f>
        <v>Miel d'acacia 500g : liquide, clair, doux et parfumé</v>
      </c>
      <c r="C258" s="39">
        <f>MIELS!D9</f>
        <v>0</v>
      </c>
      <c r="D258" s="166">
        <v>0.2</v>
      </c>
      <c r="E258" s="164">
        <f t="shared" si="51"/>
        <v>0</v>
      </c>
    </row>
    <row r="259" spans="1:5" ht="18.75">
      <c r="A259" s="38">
        <f>MIELS!C11</f>
        <v>0</v>
      </c>
      <c r="B259" s="37" t="str">
        <f>MIELS!A11</f>
        <v>Miel de thym 500g : liquide, foncé, très parfumé</v>
      </c>
      <c r="C259" s="39">
        <f>MIELS!D11</f>
        <v>0</v>
      </c>
      <c r="D259" s="166">
        <v>0.23636363636363633</v>
      </c>
      <c r="E259" s="164">
        <f t="shared" si="51"/>
        <v>0</v>
      </c>
    </row>
    <row r="260" spans="1:5" ht="18.75">
      <c r="A260" s="38">
        <f>MIELS!C12</f>
        <v>0</v>
      </c>
      <c r="B260" s="37" t="str">
        <f>MIELS!A12</f>
        <v>Miel de romarin 500g : liquide, clair, doux et parfumé</v>
      </c>
      <c r="C260" s="39">
        <f>MIELS!D12</f>
        <v>0</v>
      </c>
      <c r="D260" s="166">
        <v>0.38181818181818183</v>
      </c>
      <c r="E260" s="164">
        <f t="shared" si="51"/>
        <v>0</v>
      </c>
    </row>
    <row r="261" spans="1:5" ht="18.75">
      <c r="A261" s="38">
        <f>MIELS!C13</f>
        <v>0</v>
      </c>
      <c r="B261" s="37" t="str">
        <f>MIELS!A13</f>
        <v>Miel de garrigue 500g : lavande &amp; fleurs de provence, épais, parfumé</v>
      </c>
      <c r="C261" s="39">
        <f>MIELS!D13</f>
        <v>0</v>
      </c>
      <c r="D261" s="166">
        <v>0.30909090909090914</v>
      </c>
      <c r="E261" s="164">
        <f t="shared" si="51"/>
        <v>0</v>
      </c>
    </row>
    <row r="262" spans="1:5" ht="18.75">
      <c r="A262" s="38">
        <f>MIELS!C14</f>
        <v>0</v>
      </c>
      <c r="B262" s="37" t="str">
        <f>MIELS!A14</f>
        <v>Miel de lavande 500g : épais, très parfumé</v>
      </c>
      <c r="C262" s="39">
        <f>MIELS!D14</f>
        <v>0</v>
      </c>
      <c r="D262" s="166">
        <v>0.23636363636363633</v>
      </c>
      <c r="E262" s="164">
        <f t="shared" si="51"/>
        <v>0</v>
      </c>
    </row>
    <row r="263" spans="1:5" ht="18.75">
      <c r="A263" s="38">
        <f>MIELS!C15</f>
        <v>0</v>
      </c>
      <c r="B263" s="37" t="str">
        <f>MIELS!A15</f>
        <v>Miel de montagne/sapin 500g : liquide, très foncé, fort</v>
      </c>
      <c r="C263" s="39">
        <f>MIELS!D15</f>
        <v>0</v>
      </c>
      <c r="D263" s="166">
        <v>0.23636363636363633</v>
      </c>
      <c r="E263" s="164">
        <f t="shared" si="51"/>
        <v>0</v>
      </c>
    </row>
    <row r="264" spans="1:5" ht="18.75">
      <c r="A264" s="38">
        <f>MIELS!C16</f>
        <v>0</v>
      </c>
      <c r="B264" s="37" t="str">
        <f>MIELS!A16</f>
        <v>Miel de bruyère blanche 500g : épais, très gouteux, goût de pain d'épice</v>
      </c>
      <c r="C264" s="39">
        <f>MIELS!D16</f>
        <v>0</v>
      </c>
      <c r="D264" s="166">
        <v>0.23636363636363633</v>
      </c>
      <c r="E264" s="164">
        <f t="shared" si="51"/>
        <v>0</v>
      </c>
    </row>
    <row r="265" spans="1:5" ht="18.75">
      <c r="A265" s="38">
        <f>MIELS!C19</f>
        <v>0</v>
      </c>
      <c r="B265" s="37" t="str">
        <f>MIELS!A19</f>
        <v>Propolis liquide 15ml : solution hydro-alcoolique, propolis 30%, alcool à 70%</v>
      </c>
      <c r="C265" s="39">
        <f>MIELS!D19</f>
        <v>0</v>
      </c>
      <c r="D265" s="166">
        <v>0.2</v>
      </c>
      <c r="E265" s="164">
        <f t="shared" si="51"/>
        <v>0</v>
      </c>
    </row>
    <row r="266" spans="1:5" ht="18.75">
      <c r="A266" s="38">
        <f>MIELS!C20</f>
        <v>0</v>
      </c>
      <c r="B266" s="37" t="str">
        <f>MIELS!A20</f>
        <v>Propolis en morceaux 10g : à sucer</v>
      </c>
      <c r="C266" s="39">
        <f>MIELS!D20</f>
        <v>0</v>
      </c>
      <c r="D266" s="166">
        <v>0.2</v>
      </c>
      <c r="E266" s="164">
        <f t="shared" si="51"/>
        <v>0</v>
      </c>
    </row>
    <row r="267" spans="1:5" ht="18.75">
      <c r="A267" s="38">
        <f>MIELS!C21</f>
        <v>0</v>
      </c>
      <c r="B267" s="37" t="str">
        <f>MIELS!A21</f>
        <v>Gelée royale française 10g</v>
      </c>
      <c r="C267" s="39">
        <f>MIELS!D21</f>
        <v>0</v>
      </c>
      <c r="D267" s="166">
        <v>0.2</v>
      </c>
      <c r="E267" s="164">
        <f t="shared" si="51"/>
        <v>0</v>
      </c>
    </row>
    <row r="268" spans="1:5" ht="18.75">
      <c r="A268" s="38">
        <f>MIELS!C22</f>
        <v>0</v>
      </c>
      <c r="B268" s="37" t="str">
        <f>MIELS!A22</f>
        <v>Sucettes au miel (8)</v>
      </c>
      <c r="C268" s="39">
        <f>MIELS!D22</f>
        <v>0</v>
      </c>
      <c r="D268" s="166">
        <v>0.2</v>
      </c>
      <c r="E268" s="164">
        <f t="shared" si="51"/>
        <v>0</v>
      </c>
    </row>
    <row r="269" spans="1:5" ht="18.75">
      <c r="A269" s="38">
        <f>MIELS!C23</f>
        <v>0</v>
      </c>
      <c r="B269" s="37" t="str">
        <f>MIELS!A23</f>
        <v>Bonbons durs au miel 200g</v>
      </c>
      <c r="C269" s="39">
        <f>MIELS!D23</f>
        <v>0</v>
      </c>
      <c r="D269" s="166">
        <v>0.2</v>
      </c>
      <c r="E269" s="164">
        <f t="shared" si="51"/>
        <v>0</v>
      </c>
    </row>
    <row r="270" spans="1:5" ht="18.75">
      <c r="A270" s="38">
        <f>MIELS!C24</f>
        <v>0</v>
      </c>
      <c r="B270" s="37" t="str">
        <f>MIELS!A24</f>
        <v>Bonbons miels &amp; propolis 180g</v>
      </c>
      <c r="C270" s="39">
        <f>MIELS!D24</f>
        <v>0</v>
      </c>
      <c r="D270" s="166">
        <v>0.2</v>
      </c>
      <c r="E270" s="164">
        <f t="shared" si="51"/>
        <v>0</v>
      </c>
    </row>
    <row r="271" spans="1:5" ht="18.75">
      <c r="A271" s="38">
        <f>MIELS!C25</f>
        <v>0</v>
      </c>
      <c r="B271" s="37" t="str">
        <f>MIELS!A25</f>
        <v>Nougat tendre 100g : aux amandes &amp; au miel de lavande de Provence</v>
      </c>
      <c r="C271" s="39">
        <f>MIELS!D25</f>
        <v>0</v>
      </c>
      <c r="D271" s="166">
        <v>0.2</v>
      </c>
      <c r="E271" s="164">
        <f t="shared" si="51"/>
        <v>0</v>
      </c>
    </row>
    <row r="272" spans="1:5" ht="18.75">
      <c r="A272" s="38">
        <f>MIELS!C26</f>
        <v>0</v>
      </c>
      <c r="B272" s="37" t="str">
        <f>MIELS!A26</f>
        <v>Pain d'épices 500g : moelleux, 50 % de miel, sans sucre ajouté, sans conservateur</v>
      </c>
      <c r="C272" s="39">
        <f>MIELS!D26</f>
        <v>0</v>
      </c>
      <c r="D272" s="166">
        <v>0.2</v>
      </c>
      <c r="E272" s="164">
        <f t="shared" si="51"/>
        <v>0</v>
      </c>
    </row>
    <row r="273" spans="1:5" ht="18.75">
      <c r="A273" s="38">
        <f>MIELS!C27</f>
        <v>0</v>
      </c>
      <c r="B273" s="37" t="str">
        <f>MIELS!A27</f>
        <v>Savon au miel 100g : fabrication artisanale sous mention Nature &amp; Progrès</v>
      </c>
      <c r="C273" s="39">
        <f>MIELS!D27</f>
        <v>0</v>
      </c>
      <c r="D273" s="166">
        <v>0.2</v>
      </c>
      <c r="E273" s="164">
        <f t="shared" si="51"/>
        <v>0</v>
      </c>
    </row>
    <row r="274" spans="1:5" ht="18.75">
      <c r="A274" s="38">
        <f>MIELS!C28</f>
        <v>0</v>
      </c>
      <c r="B274" s="37" t="str">
        <f>MIELS!A28</f>
        <v>Savon à la propolis 100g : fabrication artisanale sous mention Nature &amp; Progrès</v>
      </c>
      <c r="C274" s="39">
        <f>MIELS!D28</f>
        <v>0</v>
      </c>
      <c r="D274" s="166">
        <v>0.2</v>
      </c>
      <c r="E274" s="164">
        <f t="shared" si="51"/>
        <v>0</v>
      </c>
    </row>
    <row r="275" spans="1:5" ht="23.25">
      <c r="A275" s="312" t="s">
        <v>65</v>
      </c>
      <c r="B275" s="312"/>
      <c r="C275" s="41">
        <f>SUM(C253:C274)</f>
        <v>0</v>
      </c>
      <c r="E275" s="164">
        <f>SUM(E253:E274)</f>
        <v>0</v>
      </c>
    </row>
    <row r="276" spans="1:5" ht="23.25">
      <c r="A276" s="321" t="s">
        <v>53</v>
      </c>
      <c r="B276" s="321"/>
      <c r="C276" s="322"/>
    </row>
    <row r="277" spans="1:5" ht="18.75">
      <c r="A277" s="38">
        <f>'EPICERIE SUCREE'!C5</f>
        <v>0</v>
      </c>
      <c r="B277" s="37" t="str">
        <f>'EPICERIE SUCREE'!A5</f>
        <v>Biscuits au coquelicot 150g</v>
      </c>
      <c r="C277" s="39">
        <f>'EPICERIE SUCREE'!D5</f>
        <v>0</v>
      </c>
      <c r="D277" s="166">
        <v>0.3</v>
      </c>
      <c r="E277" s="164">
        <f t="shared" ref="E277:E293" si="52">D277*C277</f>
        <v>0</v>
      </c>
    </row>
    <row r="278" spans="1:5" ht="18.75">
      <c r="A278" s="38">
        <f>'EPICERIE SUCREE'!C6</f>
        <v>0</v>
      </c>
      <c r="B278" s="37" t="str">
        <f>'EPICERIE SUCREE'!A6</f>
        <v>Biscuits au chocolat 150g</v>
      </c>
      <c r="C278" s="39">
        <f>'EPICERIE SUCREE'!D6</f>
        <v>0</v>
      </c>
      <c r="D278" s="166">
        <v>0.3</v>
      </c>
      <c r="E278" s="164">
        <f t="shared" si="52"/>
        <v>0</v>
      </c>
    </row>
    <row r="279" spans="1:5" ht="18.75">
      <c r="A279" s="38">
        <f>'EPICERIE SUCREE'!C7</f>
        <v>0</v>
      </c>
      <c r="B279" s="37" t="str">
        <f>'EPICERIE SUCREE'!A7</f>
        <v>Biscuits pépites de chocolat 150g</v>
      </c>
      <c r="C279" s="39">
        <f>'EPICERIE SUCREE'!D7</f>
        <v>0</v>
      </c>
      <c r="D279" s="166">
        <v>0.3</v>
      </c>
      <c r="E279" s="164">
        <f t="shared" si="52"/>
        <v>0</v>
      </c>
    </row>
    <row r="280" spans="1:5" ht="18.75">
      <c r="A280" s="38">
        <f>'EPICERIE SUCREE'!C10</f>
        <v>0</v>
      </c>
      <c r="B280" s="37" t="str">
        <f>'EPICERIE SUCREE'!A10</f>
        <v>Confiture Abricot 350g</v>
      </c>
      <c r="C280" s="39">
        <f>'EPICERIE SUCREE'!D10</f>
        <v>0</v>
      </c>
      <c r="D280" s="166">
        <v>0.26150000000000001</v>
      </c>
      <c r="E280" s="164">
        <f t="shared" ref="E280" si="53">D280*C280</f>
        <v>0</v>
      </c>
    </row>
    <row r="281" spans="1:5" ht="18.75">
      <c r="A281" s="38">
        <f>'EPICERIE SUCREE'!C11</f>
        <v>0</v>
      </c>
      <c r="B281" s="37" t="str">
        <f>'EPICERIE SUCREE'!A11</f>
        <v>Confiture Citron jaune 350g</v>
      </c>
      <c r="C281" s="39">
        <f>'EPICERIE SUCREE'!D11</f>
        <v>0</v>
      </c>
      <c r="D281" s="166">
        <v>0.26150000000000001</v>
      </c>
      <c r="E281" s="164">
        <f t="shared" ref="E281" si="54">D281*C281</f>
        <v>0</v>
      </c>
    </row>
    <row r="282" spans="1:5" ht="18.75">
      <c r="A282" s="38">
        <f>'EPICERIE SUCREE'!C12</f>
        <v>0</v>
      </c>
      <c r="B282" s="37" t="str">
        <f>'EPICERIE SUCREE'!A12</f>
        <v>Confiture Clementine 350g</v>
      </c>
      <c r="C282" s="39">
        <f>'EPICERIE SUCREE'!D12</f>
        <v>0</v>
      </c>
      <c r="D282" s="166">
        <v>0.26150000000000001</v>
      </c>
      <c r="E282" s="164">
        <f t="shared" si="52"/>
        <v>0</v>
      </c>
    </row>
    <row r="283" spans="1:5" ht="18.75">
      <c r="A283" s="38">
        <f>'EPICERIE SUCREE'!C13</f>
        <v>0</v>
      </c>
      <c r="B283" s="37" t="str">
        <f>'EPICERIE SUCREE'!A13</f>
        <v>Confiture Fraise 350g</v>
      </c>
      <c r="C283" s="39">
        <f>'EPICERIE SUCREE'!D13</f>
        <v>0</v>
      </c>
      <c r="D283" s="166">
        <v>0.26150000000000001</v>
      </c>
      <c r="E283" s="164">
        <f t="shared" ref="E283" si="55">D283*C283</f>
        <v>0</v>
      </c>
    </row>
    <row r="284" spans="1:5" ht="18.75">
      <c r="A284" s="38">
        <f>'EPICERIE SUCREE'!C14</f>
        <v>0</v>
      </c>
      <c r="B284" s="37" t="str">
        <f>'EPICERIE SUCREE'!A14</f>
        <v>Confiture Framboise 350g</v>
      </c>
      <c r="C284" s="39">
        <f>'EPICERIE SUCREE'!D14</f>
        <v>0</v>
      </c>
      <c r="D284" s="166">
        <v>0.26150000000000001</v>
      </c>
      <c r="E284" s="164">
        <f t="shared" ref="E284" si="56">D284*C284</f>
        <v>0</v>
      </c>
    </row>
    <row r="285" spans="1:5" ht="18.75">
      <c r="A285" s="38">
        <f>'EPICERIE SUCREE'!C15</f>
        <v>0</v>
      </c>
      <c r="B285" s="37" t="str">
        <f>'EPICERIE SUCREE'!A15</f>
        <v>Confiture Groseille 350g</v>
      </c>
      <c r="C285" s="39">
        <f>'EPICERIE SUCREE'!D15</f>
        <v>0</v>
      </c>
      <c r="D285" s="166">
        <v>0.26150000000000001</v>
      </c>
      <c r="E285" s="164">
        <f t="shared" ref="E285" si="57">D285*C285</f>
        <v>0</v>
      </c>
    </row>
    <row r="286" spans="1:5" ht="18.75">
      <c r="A286" s="38">
        <f>'EPICERIE SUCREE'!C16</f>
        <v>0</v>
      </c>
      <c r="B286" s="37" t="str">
        <f>'EPICERIE SUCREE'!A16</f>
        <v>Confiture Marché de la Colonie, aux figues &amp; Miel 350g</v>
      </c>
      <c r="C286" s="39">
        <f>'EPICERIE SUCREE'!D16</f>
        <v>0</v>
      </c>
      <c r="D286" s="166">
        <v>0.26150000000000001</v>
      </c>
      <c r="E286" s="164">
        <f t="shared" ref="E286" si="58">D286*C286</f>
        <v>0</v>
      </c>
    </row>
    <row r="287" spans="1:5" ht="18.75">
      <c r="A287" s="38">
        <f>'EPICERIE SUCREE'!C17</f>
        <v>0</v>
      </c>
      <c r="B287" s="37" t="str">
        <f>'EPICERIE SUCREE'!A17</f>
        <v xml:space="preserve">Confiture Orange 350g </v>
      </c>
      <c r="C287" s="39">
        <f>'EPICERIE SUCREE'!D17</f>
        <v>0</v>
      </c>
      <c r="D287" s="166">
        <v>0.26150000000000001</v>
      </c>
      <c r="E287" s="164">
        <f t="shared" si="52"/>
        <v>0</v>
      </c>
    </row>
    <row r="288" spans="1:5" ht="18.75">
      <c r="A288" s="38">
        <f>'EPICERIE SUCREE'!C18</f>
        <v>0</v>
      </c>
      <c r="B288" s="37" t="str">
        <f>'EPICERIE SUCREE'!A18</f>
        <v xml:space="preserve">Confiture Pomme au cidre 350g </v>
      </c>
      <c r="C288" s="39">
        <f>'EPICERIE SUCREE'!D18</f>
        <v>0</v>
      </c>
      <c r="D288" s="166">
        <v>0.26150000000000001</v>
      </c>
      <c r="E288" s="164">
        <f t="shared" ref="E288" si="59">D288*C288</f>
        <v>0</v>
      </c>
    </row>
    <row r="289" spans="1:5" ht="18.75">
      <c r="A289" s="38">
        <f>'EPICERIE SUCREE'!C19</f>
        <v>0</v>
      </c>
      <c r="B289" s="37" t="str">
        <f>'EPICERIE SUCREE'!A19</f>
        <v xml:space="preserve">Confiture Pomme &amp; Vanille 350g </v>
      </c>
      <c r="C289" s="39">
        <f>'EPICERIE SUCREE'!D19</f>
        <v>0</v>
      </c>
      <c r="D289" s="166">
        <v>0.26150000000000001</v>
      </c>
      <c r="E289" s="164">
        <f t="shared" si="52"/>
        <v>0</v>
      </c>
    </row>
    <row r="290" spans="1:5" ht="18.75">
      <c r="A290" s="38">
        <f>'EPICERIE SUCREE'!C20</f>
        <v>0</v>
      </c>
      <c r="B290" s="37" t="str">
        <f>'EPICERIE SUCREE'!A20</f>
        <v xml:space="preserve">Confiture Quetsche 350g </v>
      </c>
      <c r="C290" s="39">
        <f>'EPICERIE SUCREE'!D20</f>
        <v>0</v>
      </c>
      <c r="D290" s="166">
        <v>0.26150000000000001</v>
      </c>
      <c r="E290" s="164">
        <f t="shared" ref="E290:E292" si="60">D290*C290</f>
        <v>0</v>
      </c>
    </row>
    <row r="291" spans="1:5" ht="18.75">
      <c r="A291" s="38">
        <f>'EPICERIE SUCREE'!C21</f>
        <v>0</v>
      </c>
      <c r="B291" s="37" t="str">
        <f>'EPICERIE SUCREE'!A21</f>
        <v xml:space="preserve">Confiture Reine claude 350g </v>
      </c>
      <c r="C291" s="39">
        <f>'EPICERIE SUCREE'!D21</f>
        <v>0</v>
      </c>
      <c r="D291" s="166">
        <v>0.26150000000000001</v>
      </c>
      <c r="E291" s="164">
        <f t="shared" ref="E291" si="61">D291*C291</f>
        <v>0</v>
      </c>
    </row>
    <row r="292" spans="1:5" ht="18.75">
      <c r="A292" s="38">
        <f>'EPICERIE SUCREE'!C22</f>
        <v>0</v>
      </c>
      <c r="B292" s="37" t="str">
        <f>'EPICERIE SUCREE'!A22</f>
        <v xml:space="preserve">Confiture Rhubarbe 350g </v>
      </c>
      <c r="C292" s="39">
        <f>'EPICERIE SUCREE'!D22</f>
        <v>0</v>
      </c>
      <c r="D292" s="166">
        <v>0.26150000000000001</v>
      </c>
      <c r="E292" s="164">
        <f t="shared" si="60"/>
        <v>0</v>
      </c>
    </row>
    <row r="293" spans="1:5" ht="18.75">
      <c r="A293" s="38">
        <f>'EPICERIE SUCREE'!C23</f>
        <v>0</v>
      </c>
      <c r="B293" s="37" t="str">
        <f>'EPICERIE SUCREE'!A23</f>
        <v xml:space="preserve">Confiture Tomates rouges &amp; raisins secs 350g </v>
      </c>
      <c r="C293" s="39">
        <f>'EPICERIE SUCREE'!D23</f>
        <v>0</v>
      </c>
      <c r="D293" s="166">
        <v>0.26150000000000001</v>
      </c>
      <c r="E293" s="164">
        <f t="shared" si="52"/>
        <v>0</v>
      </c>
    </row>
    <row r="294" spans="1:5" ht="23.25">
      <c r="A294" s="312" t="s">
        <v>66</v>
      </c>
      <c r="B294" s="312"/>
      <c r="C294" s="42">
        <f>SUM(C277:C293)</f>
        <v>0</v>
      </c>
      <c r="E294" s="164">
        <f>SUM(E277:E293)</f>
        <v>0</v>
      </c>
    </row>
    <row r="295" spans="1:5" ht="23.25">
      <c r="A295" s="325" t="s">
        <v>57</v>
      </c>
      <c r="B295" s="325"/>
      <c r="C295" s="326"/>
    </row>
    <row r="296" spans="1:5" ht="18.75">
      <c r="A296" s="38">
        <f>'BOISSONS &amp; BIERES'!C4</f>
        <v>0</v>
      </c>
      <c r="B296" s="37" t="str">
        <f>'BOISSONS &amp; BIERES'!A4</f>
        <v>Jus de pommes 1L : jus de pommes non filtré avec dépôt</v>
      </c>
      <c r="C296" s="39">
        <f>'BOISSONS &amp; BIERES'!D4</f>
        <v>0</v>
      </c>
      <c r="D296" s="166">
        <v>0.18571428571428569</v>
      </c>
      <c r="E296" s="164">
        <f t="shared" ref="E296:E322" si="62">D296*C296</f>
        <v>0</v>
      </c>
    </row>
    <row r="297" spans="1:5" ht="18.75">
      <c r="A297" s="38">
        <f>'BOISSONS &amp; BIERES'!C7</f>
        <v>0</v>
      </c>
      <c r="B297" s="37" t="str">
        <f>'BOISSONS &amp; BIERES'!A7</f>
        <v>Cidre fermier 75 cl : cidre brut médaillé non pasteurisé</v>
      </c>
      <c r="C297" s="39">
        <f>'BOISSONS &amp; BIERES'!D7</f>
        <v>0</v>
      </c>
      <c r="D297" s="166">
        <v>0.26249999999999996</v>
      </c>
      <c r="E297" s="164">
        <f t="shared" si="62"/>
        <v>0</v>
      </c>
    </row>
    <row r="298" spans="1:5" ht="18.75">
      <c r="A298" s="38">
        <f>'BOISSONS &amp; BIERES'!C8</f>
        <v>0</v>
      </c>
      <c r="B298" s="37" t="str">
        <f>'BOISSONS &amp; BIERES'!A8</f>
        <v>Cidre rosé 75 cl : cidre rosé naturel, idéal en apéritif ou en dessert</v>
      </c>
      <c r="C298" s="39">
        <f>'BOISSONS &amp; BIERES'!D8</f>
        <v>0</v>
      </c>
      <c r="D298" s="166">
        <v>0.22222222222222221</v>
      </c>
      <c r="E298" s="164">
        <f t="shared" si="62"/>
        <v>0</v>
      </c>
    </row>
    <row r="299" spans="1:5" ht="18.75">
      <c r="A299" s="38">
        <f>'BOISSONS &amp; BIERES'!C9</f>
        <v>0</v>
      </c>
      <c r="B299" s="37" t="str">
        <f>'BOISSONS &amp; BIERES'!A9</f>
        <v>Jus de pommes 1L : filtré</v>
      </c>
      <c r="C299" s="39">
        <f>'BOISSONS &amp; BIERES'!D9</f>
        <v>0</v>
      </c>
      <c r="D299" s="166">
        <v>0.20857142857142857</v>
      </c>
      <c r="E299" s="164">
        <f t="shared" si="62"/>
        <v>0</v>
      </c>
    </row>
    <row r="300" spans="1:5" ht="18.75">
      <c r="A300" s="38">
        <f>'BOISSONS &amp; BIERES'!C10</f>
        <v>0</v>
      </c>
      <c r="B300" s="37" t="str">
        <f>'BOISSONS &amp; BIERES'!A10</f>
        <v>Petill' pommes 75cl : 100% fruit, sans sucre ajouté, sans alcool</v>
      </c>
      <c r="C300" s="39">
        <f>'BOISSONS &amp; BIERES'!D10</f>
        <v>0</v>
      </c>
      <c r="D300" s="166">
        <v>0.23750000000000004</v>
      </c>
      <c r="E300" s="164">
        <f t="shared" si="62"/>
        <v>0</v>
      </c>
    </row>
    <row r="301" spans="1:5" ht="18.75">
      <c r="A301" s="38">
        <f>'BOISSONS &amp; BIERES'!C11</f>
        <v>0</v>
      </c>
      <c r="B301" s="37" t="str">
        <f>'BOISSONS &amp; BIERES'!A11</f>
        <v>Petill' pommes-framboise 75cl : 100% fruit, sans sucre ajouté, sans alcool</v>
      </c>
      <c r="C301" s="39">
        <f>'BOISSONS &amp; BIERES'!D11</f>
        <v>0</v>
      </c>
      <c r="D301" s="166">
        <v>0.21250000000000002</v>
      </c>
      <c r="E301" s="164">
        <f t="shared" si="62"/>
        <v>0</v>
      </c>
    </row>
    <row r="302" spans="1:5" ht="18.75">
      <c r="A302" s="38">
        <f>'BOISSONS &amp; BIERES'!C15</f>
        <v>0</v>
      </c>
      <c r="B302" s="37" t="str">
        <f>'BOISSONS &amp; BIERES'!A15</f>
        <v>Bière La P'tite Noelle 33cl : ambrée aux épices Bio de Laila, vieilie 4 mois en tonneau, 6%</v>
      </c>
      <c r="C302" s="39">
        <f>'BOISSONS &amp; BIERES'!D15</f>
        <v>0</v>
      </c>
      <c r="D302" s="166">
        <v>0.28888888888888897</v>
      </c>
      <c r="E302" s="164">
        <f t="shared" ref="E302" si="63">D302*C302</f>
        <v>0</v>
      </c>
    </row>
    <row r="303" spans="1:5" ht="18.75">
      <c r="A303" s="38">
        <f>'BOISSONS &amp; BIERES'!C17</f>
        <v>0</v>
      </c>
      <c r="B303" s="37" t="str">
        <f>'BOISSONS &amp; BIERES'!A17</f>
        <v>Bière La Figolette 33cl, élaborée avec un collectif d'habitants d'Argenteuil : Lager à la feuille de figuier de la Colonie, 5%</v>
      </c>
      <c r="C303" s="39">
        <f>'BOISSONS &amp; BIERES'!D17</f>
        <v>0</v>
      </c>
      <c r="D303" s="166">
        <v>0.28888888888888897</v>
      </c>
      <c r="E303" s="164">
        <f t="shared" si="62"/>
        <v>0</v>
      </c>
    </row>
    <row r="304" spans="1:5" ht="18.75">
      <c r="A304" s="38">
        <f>'BOISSONS &amp; BIERES'!C19</f>
        <v>0</v>
      </c>
      <c r="B304" s="37" t="str">
        <f>'BOISSONS &amp; BIERES'!A19</f>
        <v>Bière ambrée gingembre 33cl : fruitée et épicée, 4,5%</v>
      </c>
      <c r="C304" s="39">
        <f>'BOISSONS &amp; BIERES'!D19</f>
        <v>0</v>
      </c>
      <c r="D304" s="166">
        <v>0.28888888888888897</v>
      </c>
      <c r="E304" s="164">
        <f t="shared" si="62"/>
        <v>0</v>
      </c>
    </row>
    <row r="305" spans="1:5" ht="18.75">
      <c r="A305" s="38">
        <f>'BOISSONS &amp; BIERES'!C20</f>
        <v>0</v>
      </c>
      <c r="B305" s="37" t="str">
        <f>'BOISSONS &amp; BIERES'!A20</f>
        <v>Bière Oatmeal IPA 33cl : Très fruitée, belle amertume, douceur de l'avoine 6,9%</v>
      </c>
      <c r="C305" s="39">
        <f>'BOISSONS &amp; BIERES'!D20</f>
        <v>0</v>
      </c>
      <c r="D305" s="166">
        <v>0.28888888888888897</v>
      </c>
      <c r="E305" s="164">
        <f t="shared" ref="E305:E306" si="64">D305*C305</f>
        <v>0</v>
      </c>
    </row>
    <row r="306" spans="1:5" ht="18.75">
      <c r="A306" s="38">
        <f>'BOISSONS &amp; BIERES'!C21</f>
        <v>0</v>
      </c>
      <c r="B306" s="37" t="str">
        <f>'BOISSONS &amp; BIERES'!A21</f>
        <v>Bière Hiver 33cl : blonde au miel de chataignier local, petite amertume, 7%</v>
      </c>
      <c r="C306" s="39">
        <f>'BOISSONS &amp; BIERES'!D21</f>
        <v>0</v>
      </c>
      <c r="D306" s="166">
        <v>0.28888888888888897</v>
      </c>
      <c r="E306" s="164">
        <f t="shared" si="64"/>
        <v>0</v>
      </c>
    </row>
    <row r="307" spans="1:5" ht="18.75">
      <c r="A307" s="38">
        <f>'BOISSONS &amp; BIERES'!C22</f>
        <v>0</v>
      </c>
      <c r="B307" s="37" t="str">
        <f>'BOISSONS &amp; BIERES'!A22</f>
        <v>Bière Hiver 75cl : blonde au miel de chataignier local, petite amertume, 7%</v>
      </c>
      <c r="C307" s="39">
        <f>'BOISSONS &amp; BIERES'!D22</f>
        <v>0</v>
      </c>
      <c r="D307" s="166">
        <v>0.28888888888888897</v>
      </c>
      <c r="E307" s="164">
        <f t="shared" ref="E307" si="65">D307*C307</f>
        <v>0</v>
      </c>
    </row>
    <row r="308" spans="1:5" ht="18.75">
      <c r="A308" s="38">
        <f>'BOISSONS &amp; BIERES'!C24</f>
        <v>0</v>
      </c>
      <c r="B308" s="37" t="str">
        <f>'BOISSONS &amp; BIERES'!A24</f>
        <v>Bière de froment "blanche" 33cl : allemande, rafraichissante, fruitée, 5%</v>
      </c>
      <c r="C308" s="39">
        <f>'BOISSONS &amp; BIERES'!D24</f>
        <v>0</v>
      </c>
      <c r="D308" s="166">
        <v>0.28888888888888897</v>
      </c>
      <c r="E308" s="164">
        <f t="shared" ref="E308" si="66">D308*C308</f>
        <v>0</v>
      </c>
    </row>
    <row r="309" spans="1:5" ht="18.75">
      <c r="A309" s="38">
        <f>'BOISSONS &amp; BIERES'!C25</f>
        <v>0</v>
      </c>
      <c r="B309" s="37" t="str">
        <f>'BOISSONS &amp; BIERES'!A25</f>
        <v>Bière blonde vénitienne 33cl : blonde maltée, pale ale, floral, 6%</v>
      </c>
      <c r="C309" s="39">
        <f>'BOISSONS &amp; BIERES'!D25</f>
        <v>0</v>
      </c>
      <c r="D309" s="166">
        <v>0.28888888888888897</v>
      </c>
      <c r="E309" s="164">
        <f t="shared" si="62"/>
        <v>0</v>
      </c>
    </row>
    <row r="310" spans="1:5" ht="18.75">
      <c r="A310" s="38">
        <f>'BOISSONS &amp; BIERES'!C26</f>
        <v>0</v>
      </c>
      <c r="B310" s="37" t="str">
        <f>'BOISSONS &amp; BIERES'!A26</f>
        <v>Bière de saison 33cl : belge, acidulée, amertume, agrumes, 7% - en rupture de stock</v>
      </c>
      <c r="C310" s="39">
        <f>'BOISSONS &amp; BIERES'!D26</f>
        <v>0</v>
      </c>
      <c r="D310" s="166">
        <v>0.28888888888888897</v>
      </c>
      <c r="E310" s="164">
        <f t="shared" si="62"/>
        <v>0</v>
      </c>
    </row>
    <row r="311" spans="1:5" ht="18.75">
      <c r="A311" s="38">
        <f>'BOISSONS &amp; BIERES'!C27</f>
        <v>0</v>
      </c>
      <c r="B311" s="37" t="str">
        <f>'BOISSONS &amp; BIERES'!A27</f>
        <v>Bière rousse 33cl : irlandaise, peu d'amertume, goût caramel, 6%</v>
      </c>
      <c r="C311" s="39">
        <f>'BOISSONS &amp; BIERES'!D27</f>
        <v>0</v>
      </c>
      <c r="D311" s="166">
        <v>0.28888888888888897</v>
      </c>
      <c r="E311" s="164">
        <f t="shared" si="62"/>
        <v>0</v>
      </c>
    </row>
    <row r="312" spans="1:5" ht="18.75">
      <c r="A312" s="38">
        <f>'BOISSONS &amp; BIERES'!C28</f>
        <v>0</v>
      </c>
      <c r="B312" s="37" t="str">
        <f>'BOISSONS &amp; BIERES'!A28</f>
        <v>Bière noire 33cl : stout, goût de café torréfié, riche et ronde, 7%</v>
      </c>
      <c r="C312" s="39">
        <f>'BOISSONS &amp; BIERES'!D28</f>
        <v>0</v>
      </c>
      <c r="D312" s="166">
        <v>0.28888888888888897</v>
      </c>
      <c r="E312" s="164">
        <f t="shared" si="62"/>
        <v>0</v>
      </c>
    </row>
    <row r="313" spans="1:5" ht="18.75">
      <c r="A313" s="38">
        <f>'BOISSONS &amp; BIERES'!C29</f>
        <v>0</v>
      </c>
      <c r="B313" s="37" t="str">
        <f>'BOISSONS &amp; BIERES'!A29</f>
        <v>Bière de froment "blanche" 75cl : allemande, rafraichissante, fruitée, 5%</v>
      </c>
      <c r="C313" s="39">
        <f>'BOISSONS &amp; BIERES'!D29</f>
        <v>0</v>
      </c>
      <c r="D313" s="166">
        <v>0.28888888888888897</v>
      </c>
      <c r="E313" s="164">
        <f t="shared" si="62"/>
        <v>0</v>
      </c>
    </row>
    <row r="314" spans="1:5" ht="18.75">
      <c r="A314" s="38">
        <f>'BOISSONS &amp; BIERES'!C30</f>
        <v>0</v>
      </c>
      <c r="B314" s="37" t="str">
        <f>'BOISSONS &amp; BIERES'!A30</f>
        <v>Bière blonde vénitienne 75cl : blonde maltée, pale ale, floral, 6%</v>
      </c>
      <c r="C314" s="39">
        <f>'BOISSONS &amp; BIERES'!D30</f>
        <v>0</v>
      </c>
      <c r="D314" s="166">
        <v>0.28888888888888897</v>
      </c>
      <c r="E314" s="164">
        <f t="shared" si="62"/>
        <v>0</v>
      </c>
    </row>
    <row r="315" spans="1:5" ht="18.75">
      <c r="A315" s="38">
        <f>'BOISSONS &amp; BIERES'!C31</f>
        <v>0</v>
      </c>
      <c r="B315" s="37" t="str">
        <f>'BOISSONS &amp; BIERES'!A31</f>
        <v>Bière de saison 75cl : belge, acidulée, amertume, agrumes, 7% - en rupture de stock</v>
      </c>
      <c r="C315" s="39">
        <f>'BOISSONS &amp; BIERES'!D31</f>
        <v>0</v>
      </c>
      <c r="D315" s="166">
        <v>0.28888888888888897</v>
      </c>
      <c r="E315" s="164">
        <f t="shared" si="62"/>
        <v>0</v>
      </c>
    </row>
    <row r="316" spans="1:5" ht="18.75">
      <c r="A316" s="38">
        <f>'BOISSONS &amp; BIERES'!C32</f>
        <v>0</v>
      </c>
      <c r="B316" s="37" t="str">
        <f>'BOISSONS &amp; BIERES'!A32</f>
        <v>Bière rousse 75cl : irlandaise, peu d'amertume, goût caramel, 6%</v>
      </c>
      <c r="C316" s="39">
        <f>'BOISSONS &amp; BIERES'!D32</f>
        <v>0</v>
      </c>
      <c r="D316" s="166">
        <v>0.28888888888888897</v>
      </c>
      <c r="E316" s="164">
        <f t="shared" si="62"/>
        <v>0</v>
      </c>
    </row>
    <row r="317" spans="1:5" ht="18.75">
      <c r="A317" s="38">
        <f>'BOISSONS &amp; BIERES'!C35</f>
        <v>0</v>
      </c>
      <c r="B317" s="37" t="str">
        <f>'BOISSONS &amp; BIERES'!A35</f>
        <v>Tatouine Blues 33cl : Pale ale acidulée, fraîche et fruitée 5%</v>
      </c>
      <c r="C317" s="39">
        <f>'BOISSONS &amp; BIERES'!D35</f>
        <v>0</v>
      </c>
      <c r="D317" s="166">
        <v>0.34375</v>
      </c>
      <c r="E317" s="164">
        <f t="shared" ref="E317" si="67">D317*C317</f>
        <v>0</v>
      </c>
    </row>
    <row r="318" spans="1:5" ht="18.75">
      <c r="A318" s="38">
        <f>'BOISSONS &amp; BIERES'!C36</f>
        <v>0</v>
      </c>
      <c r="B318" s="37" t="str">
        <f>'BOISSONS &amp; BIERES'!A36</f>
        <v>Rituel Passif 33cl : Session ale au seigle, BIO, lègère 5%</v>
      </c>
      <c r="C318" s="39">
        <f>'BOISSONS &amp; BIERES'!D36</f>
        <v>0</v>
      </c>
      <c r="D318" s="166">
        <v>0.34375</v>
      </c>
      <c r="E318" s="164">
        <f t="shared" ref="E318" si="68">D318*C318</f>
        <v>0</v>
      </c>
    </row>
    <row r="319" spans="1:5" ht="18.75">
      <c r="A319" s="38">
        <f>'BOISSONS &amp; BIERES'!C37</f>
        <v>0</v>
      </c>
      <c r="B319" s="37" t="str">
        <f>'BOISSONS &amp; BIERES'!A37</f>
        <v>1608 33cl : Lager au mais 6%</v>
      </c>
      <c r="C319" s="39">
        <f>'BOISSONS &amp; BIERES'!D37</f>
        <v>0</v>
      </c>
      <c r="D319" s="166">
        <v>0.34375</v>
      </c>
      <c r="E319" s="164">
        <f t="shared" ref="E319" si="69">D319*C319</f>
        <v>0</v>
      </c>
    </row>
    <row r="320" spans="1:5" ht="18.75">
      <c r="A320" s="38">
        <f>'BOISSONS &amp; BIERES'!C38</f>
        <v>0</v>
      </c>
      <c r="B320" s="37" t="str">
        <f>'BOISSONS &amp; BIERES'!A38</f>
        <v>Saison Fomo 50cl : ale sauvage et acidulée 6%</v>
      </c>
      <c r="C320" s="39">
        <f>'BOISSONS &amp; BIERES'!D38</f>
        <v>0</v>
      </c>
      <c r="D320" s="166">
        <v>0.27999999999999997</v>
      </c>
      <c r="E320" s="164">
        <f t="shared" ref="E320" si="70">D320*C320</f>
        <v>0</v>
      </c>
    </row>
    <row r="321" spans="1:5" ht="18.75">
      <c r="A321" s="38">
        <f>'BOISSONS &amp; BIERES'!C39</f>
        <v>0</v>
      </c>
      <c r="B321" s="37" t="str">
        <f>'BOISSONS &amp; BIERES'!A39</f>
        <v>La Graouhhh 50cl : bière vieillie dans un vieux foudre (barrique) de bois de pineau des Charentes, se situe à la croisée d'un vin blanc et d'une bière acidulée , 6%</v>
      </c>
      <c r="C321" s="39">
        <f>'BOISSONS &amp; BIERES'!D39</f>
        <v>0</v>
      </c>
      <c r="D321" s="166">
        <v>0.27999999999999997</v>
      </c>
      <c r="E321" s="164">
        <f t="shared" ref="E321" si="71">D321*C321</f>
        <v>0</v>
      </c>
    </row>
    <row r="322" spans="1:5" ht="18.75">
      <c r="A322" s="38">
        <f>'BOISSONS &amp; BIERES'!C40</f>
        <v>0</v>
      </c>
      <c r="B322" s="37" t="str">
        <f>'BOISSONS &amp; BIERES'!A40</f>
        <v>Brume Kong 75cl : bière sombre de seigle aux saveurs caramélisées et torréfiées, 8%</v>
      </c>
      <c r="C322" s="39">
        <f>'BOISSONS &amp; BIERES'!D40</f>
        <v>0</v>
      </c>
      <c r="D322" s="166">
        <v>0.28750000000000009</v>
      </c>
      <c r="E322" s="164">
        <f t="shared" si="62"/>
        <v>0</v>
      </c>
    </row>
    <row r="323" spans="1:5" s="72" customFormat="1" ht="23.25">
      <c r="A323" s="312" t="s">
        <v>67</v>
      </c>
      <c r="B323" s="312"/>
      <c r="C323" s="46">
        <f>SUM(C296:C322)</f>
        <v>0</v>
      </c>
      <c r="E323" s="72">
        <f>SUM(E296:E322)</f>
        <v>0</v>
      </c>
    </row>
    <row r="324" spans="1:5" s="72" customFormat="1" ht="23.25">
      <c r="A324" s="327" t="s">
        <v>162</v>
      </c>
      <c r="B324" s="327"/>
      <c r="C324" s="328"/>
    </row>
    <row r="325" spans="1:5" s="72" customFormat="1" ht="18.75">
      <c r="A325" s="62">
        <f>'PLANTES &amp; FLEURS'!C8</f>
        <v>0</v>
      </c>
      <c r="B325" s="62" t="str">
        <f>'PLANTES &amp; FLEURS'!A8</f>
        <v>Botte du producteur simple
Une botte mono-fleurs, emblématiques de la saison :  scabieuses, dahlias, asters, roses, de quoi sera composée votre botte ?</v>
      </c>
      <c r="C325" s="39">
        <f>'PLANTES &amp; FLEURS'!D8</f>
        <v>0</v>
      </c>
      <c r="D325" s="166">
        <v>0.05</v>
      </c>
      <c r="E325" s="164">
        <f t="shared" ref="E325" si="72">D325*C325</f>
        <v>0</v>
      </c>
    </row>
    <row r="326" spans="1:5" s="72" customFormat="1" ht="18.75">
      <c r="A326" s="62">
        <f>'PLANTES &amp; FLEURS'!C9</f>
        <v>0</v>
      </c>
      <c r="B326" s="62" t="str">
        <f>'PLANTES &amp; FLEURS'!A9</f>
        <v>Botte de 10 Roses d'Ile-de-France
Autour de Paris existent quelques merveilleux rosiéristes qui nous enchantent par leur production généreuse et variée...
Karine, Xavier, Alexandre...ce sont à eux que nous nous adressons pour vous proposer une botte surprise de 10 belles roses locales ! 
Seront-elles bicolores, rose, rouge, violettes, oranges, blanches, branchues, bicolores, parfumées ? Cela fait partie de la surprise !</v>
      </c>
      <c r="C326" s="39">
        <f>'PLANTES &amp; FLEURS'!D9</f>
        <v>0</v>
      </c>
      <c r="D326" s="166">
        <v>0.05</v>
      </c>
      <c r="E326" s="164">
        <f t="shared" ref="E326:E328" si="73">D326*C326</f>
        <v>0</v>
      </c>
    </row>
    <row r="327" spans="1:5" s="72" customFormat="1" ht="18.75">
      <c r="A327" s="62">
        <f>'PLANTES &amp; FLEURS'!C10</f>
        <v>0</v>
      </c>
      <c r="B327" s="62" t="str">
        <f>'PLANTES &amp; FLEURS'!A10</f>
        <v>Bouquet du marché
Un petit bouquet coloré, un mix de fleurs de saison, composé au gré des arrivages</v>
      </c>
      <c r="C327" s="39">
        <f>'PLANTES &amp; FLEURS'!D10</f>
        <v>0</v>
      </c>
      <c r="D327" s="166">
        <v>0.05</v>
      </c>
      <c r="E327" s="164">
        <f t="shared" si="73"/>
        <v>0</v>
      </c>
    </row>
    <row r="328" spans="1:5" s="72" customFormat="1" ht="18.75">
      <c r="A328" s="62">
        <f>'PLANTES &amp; FLEURS'!C11</f>
        <v>0</v>
      </c>
      <c r="B328" s="62" t="str">
        <f>'PLANTES &amp; FLEURS'!A11</f>
        <v>Bouquet du mois de novembre - L'Ultra Violet
Chaque mois JE PENSE AU FLEURS propose un bouquet de fleurs de saison. Le bouquet du mois de novembre s'appelle L'ULTRA VIOLET, c'est un un bouquet  qui se décline en camaïeux…autour des couleurs roses, rouges, dans un écrin de beaux feuillages automnaux.</v>
      </c>
      <c r="C328" s="39">
        <f>'PLANTES &amp; FLEURS'!D11</f>
        <v>0</v>
      </c>
      <c r="D328" s="166">
        <v>0.05</v>
      </c>
      <c r="E328" s="164">
        <f t="shared" si="73"/>
        <v>0</v>
      </c>
    </row>
    <row r="329" spans="1:5" s="72" customFormat="1" ht="18.75">
      <c r="A329" s="62">
        <f>'PLANTES &amp; FLEURS'!C12</f>
        <v>0</v>
      </c>
      <c r="B329" s="62" t="str">
        <f>'PLANTES &amp; FLEURS'!A12</f>
        <v xml:space="preserve">Bouquet de Roses d'Ile-de-France
En direct des producteurs de la région parisienne, aux antipodes des roses d'équateur ou du Kenya, ces roses-là n'auront parcouru que quelques dizaines de kilomètres jusqu'à vous ! </v>
      </c>
      <c r="C329" s="39">
        <f>'PLANTES &amp; FLEURS'!D12</f>
        <v>0</v>
      </c>
      <c r="D329" s="166">
        <v>0.05</v>
      </c>
      <c r="E329" s="164">
        <f t="shared" ref="E329:E330" si="74">D329*C329</f>
        <v>0</v>
      </c>
    </row>
    <row r="330" spans="1:5" s="72" customFormat="1" ht="18.75">
      <c r="A330" s="62">
        <f>'PLANTES &amp; FLEURS'!C13</f>
        <v>0</v>
      </c>
      <c r="B330" s="62" t="str">
        <f>'PLANTES &amp; FLEURS'!A13</f>
        <v xml:space="preserve">Bouquet surprise
Un beau bouquet coloré, à offrir ou à s'offrir, composé au gré des arrivages selon l'inspiration de la fleuriste </v>
      </c>
      <c r="C330" s="39">
        <f>'PLANTES &amp; FLEURS'!D13</f>
        <v>0</v>
      </c>
      <c r="D330" s="166">
        <v>0.05</v>
      </c>
      <c r="E330" s="164">
        <f t="shared" si="74"/>
        <v>0</v>
      </c>
    </row>
    <row r="331" spans="1:5" ht="23.25">
      <c r="A331" s="319" t="s">
        <v>91</v>
      </c>
      <c r="B331" s="319"/>
      <c r="C331" s="61">
        <f>SUM(C325:C330)</f>
        <v>0</v>
      </c>
      <c r="E331" s="164">
        <f>SUM(E325:E330)</f>
        <v>0</v>
      </c>
    </row>
    <row r="333" spans="1:5" ht="23.25">
      <c r="A333" s="324" t="s">
        <v>239</v>
      </c>
      <c r="B333" s="324"/>
      <c r="C333" s="150">
        <f>E335</f>
        <v>0</v>
      </c>
      <c r="E333" s="167"/>
    </row>
    <row r="334" spans="1:5" ht="23.25">
      <c r="A334" s="323" t="s">
        <v>296</v>
      </c>
      <c r="B334" s="323"/>
      <c r="C334" s="150">
        <f>IF(C8="Livraison",IF(C333&lt;5,7,IF(C333&lt;10,5,IF(C333&lt;15,3,1))),0)</f>
        <v>0</v>
      </c>
      <c r="E334" s="167"/>
    </row>
    <row r="335" spans="1:5" ht="23.25">
      <c r="A335" s="320" t="s">
        <v>58</v>
      </c>
      <c r="B335" s="320"/>
      <c r="C335" s="51">
        <f>totboisson+totsucre+totmiel+C251+totfrais+totpain+totsale+totcond+totpoisson+totleg+C334+totplante</f>
        <v>0</v>
      </c>
      <c r="E335" s="167">
        <f>E323+E294+E275+E251+E196+E174+E156+E139+E85+E67+E331</f>
        <v>0</v>
      </c>
    </row>
  </sheetData>
  <sheetProtection selectLockedCells="1"/>
  <mergeCells count="38">
    <mergeCell ref="A16:C16"/>
    <mergeCell ref="A12:C12"/>
    <mergeCell ref="A252:C252"/>
    <mergeCell ref="A17:C17"/>
    <mergeCell ref="A67:B67"/>
    <mergeCell ref="A196:B196"/>
    <mergeCell ref="A156:B156"/>
    <mergeCell ref="A197:C197"/>
    <mergeCell ref="A251:B251"/>
    <mergeCell ref="A68:C68"/>
    <mergeCell ref="A85:B85"/>
    <mergeCell ref="A86:C86"/>
    <mergeCell ref="A139:B139"/>
    <mergeCell ref="A9:C9"/>
    <mergeCell ref="A15:C15"/>
    <mergeCell ref="A10:B10"/>
    <mergeCell ref="A11:B11"/>
    <mergeCell ref="A13:B13"/>
    <mergeCell ref="A14:B14"/>
    <mergeCell ref="A1:B4"/>
    <mergeCell ref="A6:C6"/>
    <mergeCell ref="A7:B7"/>
    <mergeCell ref="A8:B8"/>
    <mergeCell ref="C1:C4"/>
    <mergeCell ref="A294:B294"/>
    <mergeCell ref="A323:B323"/>
    <mergeCell ref="A331:B331"/>
    <mergeCell ref="A335:B335"/>
    <mergeCell ref="A276:C276"/>
    <mergeCell ref="A334:B334"/>
    <mergeCell ref="A333:B333"/>
    <mergeCell ref="A295:C295"/>
    <mergeCell ref="A324:C324"/>
    <mergeCell ref="A275:B275"/>
    <mergeCell ref="A157:C157"/>
    <mergeCell ref="A174:B174"/>
    <mergeCell ref="A175:C175"/>
    <mergeCell ref="A140:C140"/>
  </mergeCells>
  <conditionalFormatting sqref="C325:C331 C296:C323 C253:C275 C176:C196 C198:C251 C277:C294 C87:C139 C141:C156 C69:C85 C158:C174 C18:C67">
    <cfRule type="cellIs" dxfId="0" priority="520" operator="equal">
      <formula>0</formula>
    </cfRule>
  </conditionalFormatting>
  <pageMargins left="0.70866141732283472" right="0.70866141732283472" top="0.74803149606299213" bottom="0.74803149606299213" header="0.31496062992125984" footer="0.31496062992125984"/>
  <pageSetup paperSize="9" scale="72" fitToHeight="0" orientation="portrait" r:id="rId1"/>
</worksheet>
</file>

<file path=xl/worksheets/sheet2.xml><?xml version="1.0" encoding="utf-8"?>
<worksheet xmlns="http://schemas.openxmlformats.org/spreadsheetml/2006/main" xmlns:r="http://schemas.openxmlformats.org/officeDocument/2006/relationships">
  <sheetPr codeName="Feuil5">
    <pageSetUpPr fitToPage="1"/>
  </sheetPr>
  <dimension ref="A1:H73"/>
  <sheetViews>
    <sheetView topLeftCell="A59" zoomScale="90" zoomScaleNormal="90" workbookViewId="0">
      <selection activeCell="C45" sqref="C45"/>
    </sheetView>
  </sheetViews>
  <sheetFormatPr baseColWidth="10" defaultColWidth="11.42578125" defaultRowHeight="15.75"/>
  <cols>
    <col min="1" max="1" width="95.5703125" style="1" customWidth="1"/>
    <col min="2" max="4" width="13.5703125" style="2" customWidth="1"/>
    <col min="5" max="5" width="41.42578125" style="1" customWidth="1"/>
    <col min="6" max="8" width="9.5703125" style="1" customWidth="1"/>
    <col min="9" max="16384" width="11.42578125" style="1"/>
  </cols>
  <sheetData>
    <row r="1" spans="1:8" s="5" customFormat="1" ht="2.25" customHeight="1">
      <c r="A1" s="222"/>
      <c r="B1" s="223"/>
      <c r="C1" s="223"/>
      <c r="D1" s="223"/>
      <c r="E1" s="22"/>
      <c r="F1" s="22"/>
      <c r="G1" s="22"/>
      <c r="H1" s="22"/>
    </row>
    <row r="2" spans="1:8" s="5" customFormat="1" ht="15" hidden="1" customHeight="1">
      <c r="A2" s="222"/>
      <c r="B2" s="223"/>
      <c r="C2" s="223"/>
      <c r="D2" s="223"/>
      <c r="E2" s="22"/>
      <c r="F2" s="22"/>
      <c r="G2" s="22"/>
      <c r="H2" s="22"/>
    </row>
    <row r="3" spans="1:8" s="5" customFormat="1" ht="18.75" hidden="1" customHeight="1">
      <c r="A3" s="222"/>
      <c r="B3" s="223"/>
      <c r="C3" s="223"/>
      <c r="D3" s="223"/>
      <c r="E3" s="23"/>
      <c r="F3" s="25"/>
      <c r="G3" s="25"/>
      <c r="H3" s="25"/>
    </row>
    <row r="4" spans="1:8" s="5" customFormat="1" ht="18.75" hidden="1" customHeight="1">
      <c r="A4" s="222"/>
      <c r="B4" s="223"/>
      <c r="C4" s="223"/>
      <c r="D4" s="223"/>
      <c r="E4" s="24"/>
      <c r="F4" s="26"/>
      <c r="G4" s="26"/>
      <c r="H4" s="26"/>
    </row>
    <row r="5" spans="1:8" s="5" customFormat="1" ht="18.75" hidden="1" customHeight="1">
      <c r="A5" s="222"/>
      <c r="B5" s="223"/>
      <c r="C5" s="223"/>
      <c r="D5" s="223"/>
      <c r="E5" s="24"/>
      <c r="F5" s="26"/>
      <c r="G5" s="26"/>
      <c r="H5" s="26"/>
    </row>
    <row r="6" spans="1:8" s="5" customFormat="1" ht="39" customHeight="1">
      <c r="A6" s="224" t="s">
        <v>107</v>
      </c>
      <c r="B6" s="225"/>
      <c r="C6" s="225"/>
      <c r="D6" s="225"/>
      <c r="E6" s="24"/>
      <c r="F6" s="26"/>
      <c r="G6" s="26"/>
      <c r="H6" s="26"/>
    </row>
    <row r="7" spans="1:8" s="5" customFormat="1" ht="39" customHeight="1">
      <c r="A7" s="232" t="s">
        <v>416</v>
      </c>
      <c r="B7" s="233"/>
      <c r="C7" s="233"/>
      <c r="D7" s="233"/>
      <c r="E7" s="24"/>
      <c r="F7" s="26"/>
      <c r="G7" s="26"/>
      <c r="H7" s="26"/>
    </row>
    <row r="8" spans="1:8" ht="18.75" hidden="1">
      <c r="A8" s="29" t="s">
        <v>8</v>
      </c>
      <c r="B8" s="30" t="s">
        <v>7</v>
      </c>
      <c r="C8" s="30" t="s">
        <v>6</v>
      </c>
      <c r="D8" s="31" t="s">
        <v>5</v>
      </c>
    </row>
    <row r="9" spans="1:8" ht="30" hidden="1" customHeight="1">
      <c r="A9" s="28" t="s">
        <v>318</v>
      </c>
      <c r="B9" s="8">
        <v>3.1</v>
      </c>
      <c r="C9" s="65"/>
      <c r="D9" s="9">
        <f t="shared" ref="D9" si="0">B9*C9</f>
        <v>0</v>
      </c>
    </row>
    <row r="10" spans="1:8" ht="30" hidden="1" customHeight="1">
      <c r="A10" s="28" t="s">
        <v>157</v>
      </c>
      <c r="B10" s="8">
        <v>1.2</v>
      </c>
      <c r="C10" s="7"/>
      <c r="D10" s="9">
        <f t="shared" ref="D10:D11" si="1">B10*C10</f>
        <v>0</v>
      </c>
    </row>
    <row r="11" spans="1:8" ht="30" hidden="1" customHeight="1">
      <c r="A11" s="28" t="s">
        <v>367</v>
      </c>
      <c r="B11" s="8">
        <v>3.2</v>
      </c>
      <c r="C11" s="65"/>
      <c r="D11" s="9">
        <f t="shared" si="1"/>
        <v>0</v>
      </c>
    </row>
    <row r="12" spans="1:8" ht="30" hidden="1" customHeight="1">
      <c r="A12" s="28" t="s">
        <v>144</v>
      </c>
      <c r="B12" s="8">
        <v>2.7</v>
      </c>
      <c r="C12" s="7"/>
      <c r="D12" s="9">
        <f t="shared" ref="D12" si="2">B12*C12</f>
        <v>0</v>
      </c>
    </row>
    <row r="13" spans="1:8" ht="30" hidden="1" customHeight="1">
      <c r="A13" s="28" t="s">
        <v>143</v>
      </c>
      <c r="B13" s="8">
        <v>2.5</v>
      </c>
      <c r="C13" s="7"/>
      <c r="D13" s="9">
        <f>B13*C13</f>
        <v>0</v>
      </c>
    </row>
    <row r="14" spans="1:8" ht="58.5" hidden="1" customHeight="1">
      <c r="A14" s="28" t="s">
        <v>394</v>
      </c>
      <c r="B14" s="8">
        <v>2.6</v>
      </c>
      <c r="C14" s="65"/>
      <c r="D14" s="107" t="s">
        <v>122</v>
      </c>
    </row>
    <row r="15" spans="1:8" ht="30" hidden="1" customHeight="1">
      <c r="A15" s="28" t="s">
        <v>319</v>
      </c>
      <c r="B15" s="8">
        <v>2.7</v>
      </c>
      <c r="C15" s="65"/>
      <c r="D15" s="9">
        <f t="shared" ref="D15" si="3">B15*C15</f>
        <v>0</v>
      </c>
    </row>
    <row r="16" spans="1:8" ht="30" hidden="1" customHeight="1">
      <c r="A16" s="28" t="s">
        <v>235</v>
      </c>
      <c r="B16" s="8">
        <v>2.7</v>
      </c>
      <c r="C16" s="65"/>
      <c r="D16" s="9">
        <f t="shared" ref="D16" si="4">B16*C16</f>
        <v>0</v>
      </c>
    </row>
    <row r="17" spans="1:4" ht="30" hidden="1" customHeight="1">
      <c r="A17" s="28" t="s">
        <v>363</v>
      </c>
      <c r="B17" s="8">
        <v>1.45</v>
      </c>
      <c r="C17" s="65"/>
      <c r="D17" s="9">
        <f t="shared" ref="D17" si="5">B17*C17</f>
        <v>0</v>
      </c>
    </row>
    <row r="18" spans="1:4" ht="30" hidden="1" customHeight="1">
      <c r="A18" s="28" t="s">
        <v>359</v>
      </c>
      <c r="B18" s="8">
        <v>2.9</v>
      </c>
      <c r="C18" s="65"/>
      <c r="D18" s="9">
        <f t="shared" ref="D18:D19" si="6">B18*C18</f>
        <v>0</v>
      </c>
    </row>
    <row r="19" spans="1:4" ht="30" hidden="1" customHeight="1">
      <c r="A19" s="28" t="s">
        <v>149</v>
      </c>
      <c r="B19" s="8">
        <v>3.1</v>
      </c>
      <c r="C19" s="65"/>
      <c r="D19" s="9">
        <f t="shared" si="6"/>
        <v>0</v>
      </c>
    </row>
    <row r="20" spans="1:4" ht="30" hidden="1" customHeight="1">
      <c r="A20" s="28" t="s">
        <v>206</v>
      </c>
      <c r="B20" s="8">
        <v>2.1</v>
      </c>
      <c r="C20" s="65"/>
      <c r="D20" s="9">
        <f t="shared" ref="D20" si="7">B20*C20</f>
        <v>0</v>
      </c>
    </row>
    <row r="21" spans="1:4" ht="30" hidden="1" customHeight="1">
      <c r="A21" s="28" t="s">
        <v>156</v>
      </c>
      <c r="B21" s="8">
        <v>5</v>
      </c>
      <c r="C21" s="65"/>
      <c r="D21" s="9">
        <f>B21*C21</f>
        <v>0</v>
      </c>
    </row>
    <row r="22" spans="1:4" ht="30" hidden="1" customHeight="1">
      <c r="A22" s="28" t="s">
        <v>148</v>
      </c>
      <c r="B22" s="8">
        <v>3</v>
      </c>
      <c r="C22" s="65"/>
      <c r="D22" s="9">
        <f t="shared" ref="D22:D23" si="8">B22*C22</f>
        <v>0</v>
      </c>
    </row>
    <row r="23" spans="1:4" ht="30" hidden="1" customHeight="1">
      <c r="A23" s="28" t="s">
        <v>169</v>
      </c>
      <c r="B23" s="8">
        <v>2.9</v>
      </c>
      <c r="C23" s="65"/>
      <c r="D23" s="9">
        <f t="shared" si="8"/>
        <v>0</v>
      </c>
    </row>
    <row r="24" spans="1:4" ht="30" hidden="1" customHeight="1">
      <c r="A24" s="28" t="s">
        <v>172</v>
      </c>
      <c r="B24" s="8">
        <v>2.4</v>
      </c>
      <c r="C24" s="65"/>
      <c r="D24" s="9">
        <f t="shared" ref="D24" si="9">B24*C24</f>
        <v>0</v>
      </c>
    </row>
    <row r="25" spans="1:4" ht="30" hidden="1" customHeight="1">
      <c r="A25" s="28" t="s">
        <v>320</v>
      </c>
      <c r="B25" s="8">
        <v>2.7</v>
      </c>
      <c r="C25" s="65"/>
      <c r="D25" s="9">
        <f>B25*C25</f>
        <v>0</v>
      </c>
    </row>
    <row r="26" spans="1:4" ht="30" hidden="1" customHeight="1">
      <c r="A26" s="28" t="s">
        <v>299</v>
      </c>
      <c r="B26" s="8">
        <v>2.7</v>
      </c>
      <c r="C26" s="65"/>
      <c r="D26" s="9">
        <f>B26*C26</f>
        <v>0</v>
      </c>
    </row>
    <row r="27" spans="1:4" ht="30" hidden="1" customHeight="1">
      <c r="A27" s="28" t="s">
        <v>150</v>
      </c>
      <c r="B27" s="8">
        <v>2.7</v>
      </c>
      <c r="C27" s="65"/>
      <c r="D27" s="9">
        <f t="shared" ref="D27:D28" si="10">B27*C27</f>
        <v>0</v>
      </c>
    </row>
    <row r="28" spans="1:4" ht="30" hidden="1" customHeight="1">
      <c r="A28" s="28" t="s">
        <v>163</v>
      </c>
      <c r="B28" s="8">
        <v>4.2</v>
      </c>
      <c r="C28" s="65"/>
      <c r="D28" s="9">
        <f t="shared" si="10"/>
        <v>0</v>
      </c>
    </row>
    <row r="29" spans="1:4" ht="30" hidden="1" customHeight="1">
      <c r="A29" s="28" t="s">
        <v>377</v>
      </c>
      <c r="B29" s="8">
        <v>1.75</v>
      </c>
      <c r="C29" s="65"/>
      <c r="D29" s="9">
        <f t="shared" ref="D29:D30" si="11">B29*C29</f>
        <v>0</v>
      </c>
    </row>
    <row r="30" spans="1:4" ht="30" hidden="1" customHeight="1">
      <c r="A30" s="28" t="s">
        <v>301</v>
      </c>
      <c r="B30" s="8">
        <v>2.7</v>
      </c>
      <c r="C30" s="65"/>
      <c r="D30" s="9">
        <f t="shared" si="11"/>
        <v>0</v>
      </c>
    </row>
    <row r="31" spans="1:4" ht="30" hidden="1" customHeight="1">
      <c r="A31" s="28" t="s">
        <v>321</v>
      </c>
      <c r="B31" s="8">
        <v>2.2000000000000002</v>
      </c>
      <c r="C31" s="65"/>
      <c r="D31" s="9">
        <f t="shared" ref="D31:D35" si="12">B31*C31</f>
        <v>0</v>
      </c>
    </row>
    <row r="32" spans="1:4" ht="51" hidden="1" customHeight="1">
      <c r="A32" s="28" t="s">
        <v>378</v>
      </c>
      <c r="B32" s="8">
        <v>2.6</v>
      </c>
      <c r="C32" s="65"/>
      <c r="D32" s="107" t="s">
        <v>122</v>
      </c>
    </row>
    <row r="33" spans="1:8" ht="51" hidden="1" customHeight="1">
      <c r="A33" s="28" t="s">
        <v>396</v>
      </c>
      <c r="B33" s="8">
        <v>2.6</v>
      </c>
      <c r="C33" s="65"/>
      <c r="D33" s="107" t="s">
        <v>122</v>
      </c>
    </row>
    <row r="34" spans="1:8" ht="34.5" hidden="1" customHeight="1">
      <c r="A34" s="28" t="s">
        <v>225</v>
      </c>
      <c r="B34" s="8">
        <v>2.6</v>
      </c>
      <c r="C34" s="7"/>
      <c r="D34" s="9">
        <f t="shared" si="12"/>
        <v>0</v>
      </c>
    </row>
    <row r="35" spans="1:8" ht="30" hidden="1" customHeight="1">
      <c r="A35" s="28" t="s">
        <v>233</v>
      </c>
      <c r="B35" s="8">
        <v>2</v>
      </c>
      <c r="C35" s="7"/>
      <c r="D35" s="9">
        <f t="shared" si="12"/>
        <v>0</v>
      </c>
    </row>
    <row r="36" spans="1:8" ht="30" hidden="1" customHeight="1">
      <c r="A36" s="28" t="s">
        <v>322</v>
      </c>
      <c r="B36" s="8">
        <v>2</v>
      </c>
      <c r="C36" s="7"/>
      <c r="D36" s="9">
        <f t="shared" ref="D36" si="13">B36*C36</f>
        <v>0</v>
      </c>
    </row>
    <row r="37" spans="1:8" ht="30" hidden="1" customHeight="1">
      <c r="A37" s="28" t="s">
        <v>151</v>
      </c>
      <c r="B37" s="8">
        <v>4</v>
      </c>
      <c r="C37" s="7"/>
      <c r="D37" s="9">
        <f t="shared" ref="D37" si="14">B37*C37</f>
        <v>0</v>
      </c>
    </row>
    <row r="38" spans="1:8" ht="30" hidden="1" customHeight="1">
      <c r="A38" s="28" t="s">
        <v>360</v>
      </c>
      <c r="B38" s="8">
        <v>1.1000000000000001</v>
      </c>
      <c r="C38" s="65"/>
      <c r="D38" s="9">
        <f t="shared" ref="D38:D42" si="15">B38*C38</f>
        <v>0</v>
      </c>
    </row>
    <row r="39" spans="1:8" ht="30" hidden="1" customHeight="1">
      <c r="A39" s="28" t="s">
        <v>158</v>
      </c>
      <c r="B39" s="8">
        <v>3.2</v>
      </c>
      <c r="C39" s="7"/>
      <c r="D39" s="9">
        <f t="shared" si="15"/>
        <v>0</v>
      </c>
    </row>
    <row r="40" spans="1:8" ht="30" hidden="1" customHeight="1">
      <c r="A40" s="28" t="s">
        <v>369</v>
      </c>
      <c r="B40" s="8">
        <v>3.2</v>
      </c>
      <c r="C40" s="65"/>
      <c r="D40" s="9">
        <f t="shared" si="15"/>
        <v>0</v>
      </c>
    </row>
    <row r="41" spans="1:8" ht="30" hidden="1" customHeight="1">
      <c r="A41" s="28" t="s">
        <v>370</v>
      </c>
      <c r="B41" s="8">
        <v>3.2</v>
      </c>
      <c r="C41" s="65"/>
      <c r="D41" s="9">
        <f t="shared" ref="D41" si="16">B41*C41</f>
        <v>0</v>
      </c>
    </row>
    <row r="42" spans="1:8" ht="30" hidden="1" customHeight="1">
      <c r="A42" s="28" t="s">
        <v>371</v>
      </c>
      <c r="B42" s="8">
        <v>2.9</v>
      </c>
      <c r="C42" s="65"/>
      <c r="D42" s="9">
        <f t="shared" si="15"/>
        <v>0</v>
      </c>
    </row>
    <row r="43" spans="1:8" s="5" customFormat="1" ht="39" customHeight="1">
      <c r="A43" s="224" t="s">
        <v>153</v>
      </c>
      <c r="B43" s="225"/>
      <c r="C43" s="225"/>
      <c r="D43" s="225"/>
      <c r="E43" s="24"/>
      <c r="F43" s="26"/>
      <c r="G43" s="26"/>
      <c r="H43" s="26"/>
    </row>
    <row r="44" spans="1:8" ht="18.75">
      <c r="A44" s="29" t="s">
        <v>8</v>
      </c>
      <c r="B44" s="30" t="s">
        <v>7</v>
      </c>
      <c r="C44" s="30" t="s">
        <v>6</v>
      </c>
      <c r="D44" s="31" t="s">
        <v>5</v>
      </c>
    </row>
    <row r="45" spans="1:8" ht="40.5" customHeight="1">
      <c r="A45" s="28" t="s">
        <v>392</v>
      </c>
      <c r="B45" s="8">
        <v>2.7</v>
      </c>
      <c r="C45" s="7"/>
      <c r="D45" s="9">
        <f>B45*C45</f>
        <v>0</v>
      </c>
    </row>
    <row r="46" spans="1:8" ht="40.5" customHeight="1">
      <c r="A46" s="28" t="s">
        <v>393</v>
      </c>
      <c r="B46" s="8">
        <v>2.7</v>
      </c>
      <c r="C46" s="7"/>
      <c r="D46" s="9">
        <f>B46*C46</f>
        <v>0</v>
      </c>
    </row>
    <row r="47" spans="1:8" ht="40.5" customHeight="1">
      <c r="A47" s="28" t="s">
        <v>408</v>
      </c>
      <c r="B47" s="8">
        <v>2.7</v>
      </c>
      <c r="C47" s="7"/>
      <c r="D47" s="9">
        <f>B47*C47</f>
        <v>0</v>
      </c>
    </row>
    <row r="48" spans="1:8" s="5" customFormat="1" ht="62.25" hidden="1" customHeight="1">
      <c r="A48" s="224" t="s">
        <v>293</v>
      </c>
      <c r="B48" s="225"/>
      <c r="C48" s="225"/>
      <c r="D48" s="225"/>
      <c r="E48" s="24"/>
      <c r="F48" s="26"/>
      <c r="G48" s="26"/>
      <c r="H48" s="26"/>
    </row>
    <row r="49" spans="1:8" ht="18.75" hidden="1">
      <c r="A49" s="29" t="s">
        <v>8</v>
      </c>
      <c r="B49" s="30" t="s">
        <v>7</v>
      </c>
      <c r="C49" s="30" t="s">
        <v>6</v>
      </c>
      <c r="D49" s="31" t="s">
        <v>5</v>
      </c>
    </row>
    <row r="50" spans="1:8" ht="40.5" hidden="1" customHeight="1">
      <c r="A50" s="28" t="s">
        <v>294</v>
      </c>
      <c r="B50" s="8">
        <v>3.6</v>
      </c>
      <c r="C50" s="65"/>
      <c r="D50" s="9">
        <f t="shared" ref="D50" si="17">B50*C50</f>
        <v>0</v>
      </c>
    </row>
    <row r="51" spans="1:8" ht="40.5" hidden="1" customHeight="1">
      <c r="A51" s="28" t="s">
        <v>314</v>
      </c>
      <c r="B51" s="8">
        <v>4.8</v>
      </c>
      <c r="C51" s="65"/>
      <c r="D51" s="9">
        <f t="shared" ref="D51" si="18">B51*C51</f>
        <v>0</v>
      </c>
    </row>
    <row r="52" spans="1:8" ht="40.5" hidden="1" customHeight="1">
      <c r="A52" s="28" t="s">
        <v>312</v>
      </c>
      <c r="B52" s="8">
        <v>5.4</v>
      </c>
      <c r="C52" s="65"/>
      <c r="D52" s="9">
        <f t="shared" ref="D52" si="19">B52*C52</f>
        <v>0</v>
      </c>
    </row>
    <row r="53" spans="1:8" ht="30" hidden="1" customHeight="1">
      <c r="A53" s="28" t="s">
        <v>311</v>
      </c>
      <c r="B53" s="8">
        <v>4.9000000000000004</v>
      </c>
      <c r="C53" s="65"/>
      <c r="D53" s="9">
        <f>B53*C53</f>
        <v>0</v>
      </c>
    </row>
    <row r="54" spans="1:8" ht="30" hidden="1" customHeight="1">
      <c r="A54" s="28" t="s">
        <v>315</v>
      </c>
      <c r="B54" s="8">
        <v>6</v>
      </c>
      <c r="C54" s="65"/>
      <c r="D54" s="9">
        <f>B54*C54</f>
        <v>0</v>
      </c>
    </row>
    <row r="55" spans="1:8" ht="30" hidden="1" customHeight="1">
      <c r="A55" s="28" t="s">
        <v>316</v>
      </c>
      <c r="B55" s="8">
        <v>4.2</v>
      </c>
      <c r="C55" s="65"/>
      <c r="D55" s="9">
        <f>B55*C55</f>
        <v>0</v>
      </c>
    </row>
    <row r="56" spans="1:8" s="5" customFormat="1" ht="39" customHeight="1">
      <c r="A56" s="224" t="s">
        <v>287</v>
      </c>
      <c r="B56" s="225"/>
      <c r="C56" s="225"/>
      <c r="D56" s="225"/>
      <c r="E56" s="24"/>
      <c r="F56" s="26"/>
      <c r="G56" s="26"/>
      <c r="H56" s="26"/>
    </row>
    <row r="57" spans="1:8" s="5" customFormat="1" ht="39" hidden="1" customHeight="1">
      <c r="A57" s="232" t="s">
        <v>368</v>
      </c>
      <c r="B57" s="233"/>
      <c r="C57" s="233"/>
      <c r="D57" s="233"/>
      <c r="E57" s="24"/>
      <c r="F57" s="26"/>
      <c r="G57" s="26"/>
      <c r="H57" s="26"/>
    </row>
    <row r="58" spans="1:8" ht="18.75">
      <c r="A58" s="29" t="s">
        <v>8</v>
      </c>
      <c r="B58" s="30" t="s">
        <v>7</v>
      </c>
      <c r="C58" s="30" t="s">
        <v>6</v>
      </c>
      <c r="D58" s="31" t="s">
        <v>5</v>
      </c>
    </row>
    <row r="59" spans="1:8" ht="30" customHeight="1">
      <c r="A59" s="28" t="s">
        <v>288</v>
      </c>
      <c r="B59" s="8">
        <v>2.8</v>
      </c>
      <c r="C59" s="7"/>
      <c r="D59" s="9">
        <f>B59*C59</f>
        <v>0</v>
      </c>
    </row>
    <row r="60" spans="1:8" ht="30" customHeight="1">
      <c r="A60" s="28" t="s">
        <v>289</v>
      </c>
      <c r="B60" s="8">
        <v>3</v>
      </c>
      <c r="C60" s="7"/>
      <c r="D60" s="9">
        <f>B60*C60</f>
        <v>0</v>
      </c>
    </row>
    <row r="61" spans="1:8" ht="30" customHeight="1">
      <c r="A61" s="28" t="s">
        <v>355</v>
      </c>
      <c r="B61" s="8">
        <v>4.5</v>
      </c>
      <c r="C61" s="7"/>
      <c r="D61" s="9">
        <f>B61*C61</f>
        <v>0</v>
      </c>
    </row>
    <row r="62" spans="1:8" ht="30" customHeight="1">
      <c r="A62" s="28" t="s">
        <v>290</v>
      </c>
      <c r="B62" s="8">
        <v>4.5</v>
      </c>
      <c r="C62" s="7"/>
      <c r="D62" s="9">
        <f>B62*C62</f>
        <v>0</v>
      </c>
    </row>
    <row r="63" spans="1:8" ht="30" customHeight="1">
      <c r="A63" s="28" t="s">
        <v>291</v>
      </c>
      <c r="B63" s="8">
        <v>4</v>
      </c>
      <c r="C63" s="7"/>
      <c r="D63" s="9">
        <f>B63*C63</f>
        <v>0</v>
      </c>
    </row>
    <row r="64" spans="1:8" s="5" customFormat="1" ht="103.5" customHeight="1">
      <c r="A64" s="230" t="s">
        <v>417</v>
      </c>
      <c r="B64" s="231"/>
      <c r="C64" s="231"/>
      <c r="D64" s="231"/>
      <c r="E64" s="24"/>
      <c r="F64" s="26"/>
      <c r="G64" s="26"/>
      <c r="H64" s="26"/>
    </row>
    <row r="65" spans="1:8" ht="18.75">
      <c r="A65" s="143" t="s">
        <v>8</v>
      </c>
      <c r="B65" s="144" t="s">
        <v>7</v>
      </c>
      <c r="C65" s="144" t="s">
        <v>6</v>
      </c>
      <c r="D65" s="144" t="s">
        <v>5</v>
      </c>
    </row>
    <row r="66" spans="1:8" ht="119.25" customHeight="1">
      <c r="A66" s="145" t="s">
        <v>418</v>
      </c>
      <c r="B66" s="8">
        <v>25</v>
      </c>
      <c r="C66" s="7"/>
      <c r="D66" s="8">
        <f t="shared" ref="D66" si="20">B66*C66</f>
        <v>0</v>
      </c>
    </row>
    <row r="67" spans="1:8" ht="23.25">
      <c r="A67" s="226" t="s">
        <v>114</v>
      </c>
      <c r="B67" s="227"/>
      <c r="C67" s="227"/>
      <c r="D67" s="32">
        <f>SUM(D9:D42,D45:D55,D59:D63)</f>
        <v>0</v>
      </c>
    </row>
    <row r="68" spans="1:8" s="5" customFormat="1" ht="39" hidden="1" customHeight="1">
      <c r="A68" s="228" t="s">
        <v>77</v>
      </c>
      <c r="B68" s="229"/>
      <c r="C68" s="229"/>
      <c r="D68" s="229"/>
      <c r="E68" s="24"/>
      <c r="F68" s="26"/>
      <c r="G68" s="26"/>
      <c r="H68" s="26"/>
    </row>
    <row r="69" spans="1:8" ht="18.75" hidden="1">
      <c r="A69" s="29" t="s">
        <v>8</v>
      </c>
      <c r="B69" s="30" t="s">
        <v>7</v>
      </c>
      <c r="C69" s="30" t="s">
        <v>6</v>
      </c>
      <c r="D69" s="31" t="s">
        <v>5</v>
      </c>
    </row>
    <row r="70" spans="1:8" ht="51" hidden="1" customHeight="1">
      <c r="A70" s="28" t="s">
        <v>79</v>
      </c>
      <c r="B70" s="8"/>
      <c r="C70" s="7"/>
      <c r="D70" s="9">
        <f t="shared" ref="D70" si="21">B70*C70</f>
        <v>0</v>
      </c>
    </row>
    <row r="71" spans="1:8" ht="23.25" hidden="1">
      <c r="A71" s="226" t="s">
        <v>78</v>
      </c>
      <c r="B71" s="227"/>
      <c r="C71" s="227"/>
      <c r="D71" s="32">
        <f>SUM(D70:D70)</f>
        <v>0</v>
      </c>
    </row>
    <row r="73" spans="1:8" ht="18.75">
      <c r="A73" s="221" t="s">
        <v>76</v>
      </c>
      <c r="B73" s="221"/>
      <c r="C73" s="221"/>
      <c r="D73" s="221"/>
    </row>
  </sheetData>
  <sheetProtection password="9C72" sheet="1" objects="1" scenarios="1" selectLockedCells="1"/>
  <mergeCells count="12">
    <mergeCell ref="A73:D73"/>
    <mergeCell ref="A1:D5"/>
    <mergeCell ref="A6:D6"/>
    <mergeCell ref="A67:C67"/>
    <mergeCell ref="A68:D68"/>
    <mergeCell ref="A71:C71"/>
    <mergeCell ref="A43:D43"/>
    <mergeCell ref="A64:D64"/>
    <mergeCell ref="A56:D56"/>
    <mergeCell ref="A48:D48"/>
    <mergeCell ref="A57:D57"/>
    <mergeCell ref="A7:D7"/>
  </mergeCells>
  <conditionalFormatting sqref="D70:D71 D66:D67 D59:D63 D50:D55 D45:D47 D9:D42">
    <cfRule type="cellIs" dxfId="57" priority="120" operator="equal">
      <formula>0</formula>
    </cfRule>
  </conditionalFormatting>
  <hyperlinks>
    <hyperlink ref="A73:D73"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sheetPr codeName="Feuil11">
    <pageSetUpPr fitToPage="1"/>
  </sheetPr>
  <dimension ref="A1:H30"/>
  <sheetViews>
    <sheetView topLeftCell="A6" zoomScale="90" zoomScaleNormal="90" workbookViewId="0">
      <selection activeCell="C17" sqref="C17"/>
    </sheetView>
  </sheetViews>
  <sheetFormatPr baseColWidth="10" defaultColWidth="11.42578125" defaultRowHeight="15.75"/>
  <cols>
    <col min="1" max="1" width="95.5703125" style="1" customWidth="1"/>
    <col min="2" max="4" width="13.5703125" style="2" customWidth="1"/>
    <col min="5" max="5" width="41.42578125" style="1" customWidth="1"/>
    <col min="6" max="8" width="9.5703125" style="1" customWidth="1"/>
    <col min="9" max="16384" width="11.42578125" style="1"/>
  </cols>
  <sheetData>
    <row r="1" spans="1:8" s="5" customFormat="1" ht="2.25" customHeight="1">
      <c r="A1" s="222"/>
      <c r="B1" s="223"/>
      <c r="C1" s="223"/>
      <c r="D1" s="223"/>
      <c r="E1" s="22"/>
      <c r="F1" s="22"/>
      <c r="G1" s="22"/>
      <c r="H1" s="22"/>
    </row>
    <row r="2" spans="1:8" s="5" customFormat="1" ht="15" hidden="1" customHeight="1">
      <c r="A2" s="222"/>
      <c r="B2" s="223"/>
      <c r="C2" s="223"/>
      <c r="D2" s="223"/>
      <c r="E2" s="22"/>
      <c r="F2" s="22"/>
      <c r="G2" s="22"/>
      <c r="H2" s="22"/>
    </row>
    <row r="3" spans="1:8" s="5" customFormat="1" ht="18.75" hidden="1" customHeight="1">
      <c r="A3" s="222"/>
      <c r="B3" s="223"/>
      <c r="C3" s="223"/>
      <c r="D3" s="223"/>
      <c r="E3" s="23"/>
      <c r="F3" s="25"/>
      <c r="G3" s="25"/>
      <c r="H3" s="25"/>
    </row>
    <row r="4" spans="1:8" s="5" customFormat="1" ht="18.75" hidden="1" customHeight="1">
      <c r="A4" s="222"/>
      <c r="B4" s="223"/>
      <c r="C4" s="223"/>
      <c r="D4" s="223"/>
      <c r="E4" s="24"/>
      <c r="F4" s="26"/>
      <c r="G4" s="26"/>
      <c r="H4" s="26"/>
    </row>
    <row r="5" spans="1:8" s="5" customFormat="1" ht="18.75" hidden="1" customHeight="1">
      <c r="A5" s="222"/>
      <c r="B5" s="223"/>
      <c r="C5" s="223"/>
      <c r="D5" s="223"/>
      <c r="E5" s="24"/>
      <c r="F5" s="26"/>
      <c r="G5" s="26"/>
      <c r="H5" s="26"/>
    </row>
    <row r="6" spans="1:8" s="5" customFormat="1" ht="56.25" customHeight="1">
      <c r="A6" s="234" t="s">
        <v>113</v>
      </c>
      <c r="B6" s="235"/>
      <c r="C6" s="235"/>
      <c r="D6" s="235"/>
      <c r="E6" s="24"/>
      <c r="F6" s="26"/>
      <c r="G6" s="26"/>
      <c r="H6" s="26"/>
    </row>
    <row r="7" spans="1:8" s="5" customFormat="1" ht="56.25" customHeight="1">
      <c r="A7" s="232" t="s">
        <v>412</v>
      </c>
      <c r="B7" s="233"/>
      <c r="C7" s="233"/>
      <c r="D7" s="233"/>
      <c r="E7" s="24"/>
      <c r="F7" s="26"/>
      <c r="G7" s="26"/>
      <c r="H7" s="26"/>
    </row>
    <row r="8" spans="1:8" ht="18.75" hidden="1">
      <c r="A8" s="67" t="s">
        <v>8</v>
      </c>
      <c r="B8" s="68" t="s">
        <v>7</v>
      </c>
      <c r="C8" s="68" t="s">
        <v>6</v>
      </c>
      <c r="D8" s="69" t="s">
        <v>5</v>
      </c>
    </row>
    <row r="9" spans="1:8" ht="108.75" hidden="1" customHeight="1">
      <c r="A9" s="28" t="s">
        <v>160</v>
      </c>
      <c r="B9" s="8">
        <v>20</v>
      </c>
      <c r="C9" s="65"/>
      <c r="D9" s="9">
        <f t="shared" ref="D9:D10" si="0">B9*C9</f>
        <v>0</v>
      </c>
    </row>
    <row r="10" spans="1:8" ht="62.25" hidden="1" customHeight="1">
      <c r="A10" s="28" t="s">
        <v>379</v>
      </c>
      <c r="B10" s="8">
        <v>20</v>
      </c>
      <c r="C10" s="65"/>
      <c r="D10" s="9">
        <f t="shared" si="0"/>
        <v>0</v>
      </c>
    </row>
    <row r="11" spans="1:8" ht="32.25" hidden="1" customHeight="1">
      <c r="A11" s="28" t="s">
        <v>120</v>
      </c>
      <c r="B11" s="8">
        <v>5.5</v>
      </c>
      <c r="C11" s="65"/>
      <c r="D11" s="9">
        <f t="shared" ref="D11" si="1">B11*C11</f>
        <v>0</v>
      </c>
    </row>
    <row r="12" spans="1:8" ht="20.100000000000001" customHeight="1">
      <c r="A12" s="238" t="s">
        <v>137</v>
      </c>
      <c r="B12" s="239"/>
      <c r="C12" s="239"/>
      <c r="D12" s="240"/>
    </row>
    <row r="13" spans="1:8" ht="18.75">
      <c r="A13" s="108" t="s">
        <v>74</v>
      </c>
      <c r="B13" s="109" t="s">
        <v>7</v>
      </c>
      <c r="C13" s="109" t="s">
        <v>6</v>
      </c>
      <c r="D13" s="110" t="s">
        <v>5</v>
      </c>
    </row>
    <row r="14" spans="1:8" ht="47.25">
      <c r="A14" s="52" t="s">
        <v>226</v>
      </c>
      <c r="B14" s="111" t="s">
        <v>170</v>
      </c>
      <c r="C14" s="170"/>
      <c r="D14" s="107" t="s">
        <v>168</v>
      </c>
    </row>
    <row r="15" spans="1:8" ht="57.75" customHeight="1">
      <c r="A15" s="28" t="s">
        <v>227</v>
      </c>
      <c r="B15" s="111" t="s">
        <v>171</v>
      </c>
      <c r="C15" s="170"/>
      <c r="D15" s="107" t="s">
        <v>168</v>
      </c>
    </row>
    <row r="16" spans="1:8" ht="57.75" customHeight="1">
      <c r="A16" s="28" t="s">
        <v>413</v>
      </c>
      <c r="B16" s="111" t="s">
        <v>414</v>
      </c>
      <c r="C16" s="170"/>
      <c r="D16" s="107" t="s">
        <v>168</v>
      </c>
    </row>
    <row r="17" spans="1:4" ht="18.75">
      <c r="A17" s="10" t="s">
        <v>167</v>
      </c>
      <c r="B17" s="8">
        <v>7.5</v>
      </c>
      <c r="C17" s="7"/>
      <c r="D17" s="9">
        <f t="shared" ref="D17" si="2">B17*C17</f>
        <v>0</v>
      </c>
    </row>
    <row r="18" spans="1:4" ht="18.75">
      <c r="A18" s="108" t="s">
        <v>73</v>
      </c>
      <c r="B18" s="109" t="s">
        <v>7</v>
      </c>
      <c r="C18" s="109" t="s">
        <v>6</v>
      </c>
      <c r="D18" s="110" t="s">
        <v>5</v>
      </c>
    </row>
    <row r="19" spans="1:4" ht="18.75">
      <c r="A19" s="10" t="s">
        <v>88</v>
      </c>
      <c r="B19" s="8">
        <v>7.1</v>
      </c>
      <c r="C19" s="7"/>
      <c r="D19" s="9">
        <f t="shared" ref="D19:D26" si="3">B19*C19</f>
        <v>0</v>
      </c>
    </row>
    <row r="20" spans="1:4" ht="18.75">
      <c r="A20" s="10" t="s">
        <v>3</v>
      </c>
      <c r="B20" s="8">
        <v>7.1</v>
      </c>
      <c r="C20" s="7"/>
      <c r="D20" s="9">
        <f t="shared" si="3"/>
        <v>0</v>
      </c>
    </row>
    <row r="21" spans="1:4" ht="18.75">
      <c r="A21" s="10" t="s">
        <v>2</v>
      </c>
      <c r="B21" s="8">
        <v>7.1</v>
      </c>
      <c r="C21" s="7"/>
      <c r="D21" s="9">
        <f t="shared" si="3"/>
        <v>0</v>
      </c>
    </row>
    <row r="22" spans="1:4" ht="18.75">
      <c r="A22" s="10" t="s">
        <v>50</v>
      </c>
      <c r="B22" s="8">
        <v>7.1</v>
      </c>
      <c r="C22" s="7"/>
      <c r="D22" s="9">
        <f t="shared" si="3"/>
        <v>0</v>
      </c>
    </row>
    <row r="23" spans="1:4" ht="18.75">
      <c r="A23" s="10" t="s">
        <v>95</v>
      </c>
      <c r="B23" s="8">
        <v>7.1</v>
      </c>
      <c r="C23" s="7"/>
      <c r="D23" s="9">
        <f t="shared" si="3"/>
        <v>0</v>
      </c>
    </row>
    <row r="24" spans="1:4" ht="18.75">
      <c r="A24" s="10" t="s">
        <v>1</v>
      </c>
      <c r="B24" s="8">
        <v>7.1</v>
      </c>
      <c r="C24" s="7"/>
      <c r="D24" s="9">
        <f t="shared" si="3"/>
        <v>0</v>
      </c>
    </row>
    <row r="25" spans="1:4" ht="18.75">
      <c r="A25" s="10" t="s">
        <v>0</v>
      </c>
      <c r="B25" s="8">
        <v>7.1</v>
      </c>
      <c r="C25" s="7"/>
      <c r="D25" s="9">
        <f t="shared" si="3"/>
        <v>0</v>
      </c>
    </row>
    <row r="26" spans="1:4" ht="18.75">
      <c r="A26" s="6" t="s">
        <v>40</v>
      </c>
      <c r="B26" s="8">
        <v>7.1</v>
      </c>
      <c r="C26" s="7"/>
      <c r="D26" s="9">
        <f t="shared" si="3"/>
        <v>0</v>
      </c>
    </row>
    <row r="27" spans="1:4" ht="18.75">
      <c r="A27" s="10" t="s">
        <v>4</v>
      </c>
      <c r="B27" s="8">
        <v>7.1</v>
      </c>
      <c r="C27" s="7"/>
      <c r="D27" s="9">
        <f>B27*C27</f>
        <v>0</v>
      </c>
    </row>
    <row r="28" spans="1:4" ht="23.25">
      <c r="A28" s="236" t="s">
        <v>83</v>
      </c>
      <c r="B28" s="237"/>
      <c r="C28" s="237"/>
      <c r="D28" s="66">
        <f>SUM(D9:D11,D14:D17,D19:D27)</f>
        <v>0</v>
      </c>
    </row>
    <row r="30" spans="1:4" ht="18.75">
      <c r="A30" s="221" t="s">
        <v>76</v>
      </c>
      <c r="B30" s="221"/>
      <c r="C30" s="221"/>
      <c r="D30" s="221"/>
    </row>
  </sheetData>
  <sheetProtection password="9C72" sheet="1" objects="1" scenarios="1" selectLockedCells="1"/>
  <mergeCells count="6">
    <mergeCell ref="A1:D5"/>
    <mergeCell ref="A6:D6"/>
    <mergeCell ref="A28:C28"/>
    <mergeCell ref="A30:D30"/>
    <mergeCell ref="A12:D12"/>
    <mergeCell ref="A7:D7"/>
  </mergeCells>
  <conditionalFormatting sqref="D28">
    <cfRule type="cellIs" dxfId="56" priority="10" operator="equal">
      <formula>0</formula>
    </cfRule>
  </conditionalFormatting>
  <conditionalFormatting sqref="D9">
    <cfRule type="cellIs" dxfId="55" priority="9" operator="equal">
      <formula>0</formula>
    </cfRule>
  </conditionalFormatting>
  <conditionalFormatting sqref="D11">
    <cfRule type="cellIs" dxfId="54" priority="6" operator="equal">
      <formula>0</formula>
    </cfRule>
  </conditionalFormatting>
  <conditionalFormatting sqref="D10">
    <cfRule type="cellIs" dxfId="53" priority="5" operator="equal">
      <formula>0</formula>
    </cfRule>
  </conditionalFormatting>
  <conditionalFormatting sqref="D19:D22">
    <cfRule type="cellIs" dxfId="52" priority="4" operator="equal">
      <formula>0</formula>
    </cfRule>
  </conditionalFormatting>
  <conditionalFormatting sqref="D24:D27">
    <cfRule type="cellIs" dxfId="51" priority="3" operator="equal">
      <formula>0</formula>
    </cfRule>
  </conditionalFormatting>
  <conditionalFormatting sqref="D23">
    <cfRule type="cellIs" dxfId="50" priority="2" operator="equal">
      <formula>0</formula>
    </cfRule>
  </conditionalFormatting>
  <conditionalFormatting sqref="D14:D17">
    <cfRule type="cellIs" dxfId="49" priority="1" operator="equal">
      <formula>0</formula>
    </cfRule>
  </conditionalFormatting>
  <hyperlinks>
    <hyperlink ref="A30:D30"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D70"/>
  <sheetViews>
    <sheetView zoomScale="90" zoomScaleNormal="90" workbookViewId="0">
      <selection activeCell="C4" sqref="C4"/>
    </sheetView>
  </sheetViews>
  <sheetFormatPr baseColWidth="10" defaultColWidth="11.42578125" defaultRowHeight="15.75"/>
  <cols>
    <col min="1" max="1" width="95.5703125" style="1" customWidth="1"/>
    <col min="2" max="4" width="13.5703125" style="2" customWidth="1"/>
    <col min="5" max="5" width="41.42578125" style="1" customWidth="1"/>
    <col min="6" max="8" width="9.5703125" style="1" customWidth="1"/>
    <col min="9" max="16384" width="11.42578125" style="1"/>
  </cols>
  <sheetData>
    <row r="1" spans="1:4" ht="24.95" customHeight="1">
      <c r="A1" s="241" t="s">
        <v>55</v>
      </c>
      <c r="B1" s="242"/>
      <c r="C1" s="242"/>
      <c r="D1" s="243"/>
    </row>
    <row r="2" spans="1:4" ht="20.100000000000001" customHeight="1">
      <c r="A2" s="244" t="s">
        <v>130</v>
      </c>
      <c r="B2" s="245"/>
      <c r="C2" s="245"/>
      <c r="D2" s="246"/>
    </row>
    <row r="3" spans="1:4" ht="18.75">
      <c r="A3" s="18" t="s">
        <v>8</v>
      </c>
      <c r="B3" s="16" t="s">
        <v>7</v>
      </c>
      <c r="C3" s="16" t="s">
        <v>6</v>
      </c>
      <c r="D3" s="17" t="s">
        <v>5</v>
      </c>
    </row>
    <row r="4" spans="1:4" ht="18.75">
      <c r="A4" s="10" t="s">
        <v>372</v>
      </c>
      <c r="B4" s="11">
        <v>4.5</v>
      </c>
      <c r="C4" s="7"/>
      <c r="D4" s="12">
        <f>B4*C4</f>
        <v>0</v>
      </c>
    </row>
    <row r="5" spans="1:4" ht="18.75">
      <c r="A5" s="10" t="s">
        <v>373</v>
      </c>
      <c r="B5" s="11">
        <v>4.5</v>
      </c>
      <c r="C5" s="7"/>
      <c r="D5" s="12">
        <f>B5*C5</f>
        <v>0</v>
      </c>
    </row>
    <row r="6" spans="1:4" ht="18.75">
      <c r="A6" s="10" t="s">
        <v>41</v>
      </c>
      <c r="B6" s="11">
        <v>6</v>
      </c>
      <c r="C6" s="7"/>
      <c r="D6" s="12">
        <f t="shared" ref="D6:D8" si="0">B6*C6</f>
        <v>0</v>
      </c>
    </row>
    <row r="7" spans="1:4" ht="18.75">
      <c r="A7" s="10" t="s">
        <v>42</v>
      </c>
      <c r="B7" s="11">
        <v>6</v>
      </c>
      <c r="C7" s="7"/>
      <c r="D7" s="12">
        <f t="shared" si="0"/>
        <v>0</v>
      </c>
    </row>
    <row r="8" spans="1:4" ht="18.75">
      <c r="A8" s="10" t="s">
        <v>81</v>
      </c>
      <c r="B8" s="11">
        <v>2</v>
      </c>
      <c r="C8" s="7"/>
      <c r="D8" s="12">
        <f t="shared" si="0"/>
        <v>0</v>
      </c>
    </row>
    <row r="9" spans="1:4" ht="20.100000000000001" customHeight="1">
      <c r="A9" s="244" t="s">
        <v>131</v>
      </c>
      <c r="B9" s="245"/>
      <c r="C9" s="245"/>
      <c r="D9" s="246"/>
    </row>
    <row r="10" spans="1:4" ht="18.75">
      <c r="A10" s="18" t="s">
        <v>8</v>
      </c>
      <c r="B10" s="16" t="s">
        <v>7</v>
      </c>
      <c r="C10" s="16" t="s">
        <v>6</v>
      </c>
      <c r="D10" s="17" t="s">
        <v>5</v>
      </c>
    </row>
    <row r="11" spans="1:4" ht="18.75">
      <c r="A11" s="10" t="s">
        <v>44</v>
      </c>
      <c r="B11" s="8">
        <v>3</v>
      </c>
      <c r="C11" s="7"/>
      <c r="D11" s="9">
        <f>B11*C11</f>
        <v>0</v>
      </c>
    </row>
    <row r="12" spans="1:4" ht="18.75">
      <c r="A12" s="10" t="s">
        <v>43</v>
      </c>
      <c r="B12" s="8">
        <v>5</v>
      </c>
      <c r="C12" s="7"/>
      <c r="D12" s="9">
        <f t="shared" ref="D12:D23" si="1">B12*C12</f>
        <v>0</v>
      </c>
    </row>
    <row r="13" spans="1:4" ht="18.75">
      <c r="A13" s="10" t="s">
        <v>10</v>
      </c>
      <c r="B13" s="8">
        <v>3.5</v>
      </c>
      <c r="C13" s="7"/>
      <c r="D13" s="9">
        <f t="shared" si="1"/>
        <v>0</v>
      </c>
    </row>
    <row r="14" spans="1:4" ht="18.75">
      <c r="A14" s="10" t="s">
        <v>334</v>
      </c>
      <c r="B14" s="8">
        <v>6</v>
      </c>
      <c r="C14" s="7"/>
      <c r="D14" s="9">
        <f t="shared" ref="D14" si="2">B14*C14</f>
        <v>0</v>
      </c>
    </row>
    <row r="15" spans="1:4" ht="18.75">
      <c r="A15" s="10" t="s">
        <v>133</v>
      </c>
      <c r="B15" s="8">
        <v>3.5</v>
      </c>
      <c r="C15" s="7"/>
      <c r="D15" s="9">
        <f t="shared" si="1"/>
        <v>0</v>
      </c>
    </row>
    <row r="16" spans="1:4" ht="18.75">
      <c r="A16" s="10" t="s">
        <v>11</v>
      </c>
      <c r="B16" s="8">
        <v>3.5</v>
      </c>
      <c r="C16" s="7"/>
      <c r="D16" s="9">
        <f t="shared" si="1"/>
        <v>0</v>
      </c>
    </row>
    <row r="17" spans="1:4" ht="18.75">
      <c r="A17" s="10" t="s">
        <v>134</v>
      </c>
      <c r="B17" s="8">
        <v>3.5</v>
      </c>
      <c r="C17" s="7"/>
      <c r="D17" s="9">
        <f t="shared" si="1"/>
        <v>0</v>
      </c>
    </row>
    <row r="18" spans="1:4" ht="18.75">
      <c r="A18" s="10" t="s">
        <v>335</v>
      </c>
      <c r="B18" s="8">
        <v>6</v>
      </c>
      <c r="C18" s="7"/>
      <c r="D18" s="9">
        <f t="shared" ref="D18" si="3">B18*C18</f>
        <v>0</v>
      </c>
    </row>
    <row r="19" spans="1:4" ht="18.75">
      <c r="A19" s="10" t="s">
        <v>9</v>
      </c>
      <c r="B19" s="8">
        <v>3.5</v>
      </c>
      <c r="C19" s="7"/>
      <c r="D19" s="9">
        <f t="shared" si="1"/>
        <v>0</v>
      </c>
    </row>
    <row r="20" spans="1:4" ht="18.75">
      <c r="A20" s="10" t="s">
        <v>336</v>
      </c>
      <c r="B20" s="8">
        <v>6</v>
      </c>
      <c r="C20" s="7"/>
      <c r="D20" s="9">
        <f t="shared" ref="D20" si="4">B20*C20</f>
        <v>0</v>
      </c>
    </row>
    <row r="21" spans="1:4" ht="18.75">
      <c r="A21" s="10" t="s">
        <v>135</v>
      </c>
      <c r="B21" s="8">
        <v>3.5</v>
      </c>
      <c r="C21" s="7"/>
      <c r="D21" s="9">
        <f t="shared" si="1"/>
        <v>0</v>
      </c>
    </row>
    <row r="22" spans="1:4" ht="18.75">
      <c r="A22" s="10" t="s">
        <v>282</v>
      </c>
      <c r="B22" s="8">
        <v>3.5</v>
      </c>
      <c r="C22" s="7"/>
      <c r="D22" s="9">
        <f t="shared" si="1"/>
        <v>0</v>
      </c>
    </row>
    <row r="23" spans="1:4" ht="18.75">
      <c r="A23" s="10" t="s">
        <v>132</v>
      </c>
      <c r="B23" s="8">
        <v>3.5</v>
      </c>
      <c r="C23" s="7"/>
      <c r="D23" s="9">
        <f t="shared" si="1"/>
        <v>0</v>
      </c>
    </row>
    <row r="24" spans="1:4" ht="20.100000000000001" customHeight="1">
      <c r="A24" s="244" t="s">
        <v>307</v>
      </c>
      <c r="B24" s="245"/>
      <c r="C24" s="245"/>
      <c r="D24" s="246"/>
    </row>
    <row r="25" spans="1:4" ht="18.75">
      <c r="A25" s="18" t="s">
        <v>8</v>
      </c>
      <c r="B25" s="16" t="s">
        <v>7</v>
      </c>
      <c r="C25" s="16" t="s">
        <v>6</v>
      </c>
      <c r="D25" s="17" t="s">
        <v>5</v>
      </c>
    </row>
    <row r="26" spans="1:4" ht="18.75">
      <c r="A26" s="10" t="s">
        <v>302</v>
      </c>
      <c r="B26" s="8">
        <v>8</v>
      </c>
      <c r="C26" s="7"/>
      <c r="D26" s="9">
        <f>B26*C26</f>
        <v>0</v>
      </c>
    </row>
    <row r="27" spans="1:4" ht="18.75">
      <c r="A27" s="10" t="s">
        <v>303</v>
      </c>
      <c r="B27" s="8">
        <v>8</v>
      </c>
      <c r="C27" s="7"/>
      <c r="D27" s="9">
        <f t="shared" ref="D27:D33" si="5">B27*C27</f>
        <v>0</v>
      </c>
    </row>
    <row r="28" spans="1:4" ht="18.75">
      <c r="A28" s="10" t="s">
        <v>331</v>
      </c>
      <c r="B28" s="8">
        <v>8</v>
      </c>
      <c r="C28" s="7"/>
      <c r="D28" s="9">
        <f t="shared" si="5"/>
        <v>0</v>
      </c>
    </row>
    <row r="29" spans="1:4" ht="18.75">
      <c r="A29" s="10" t="s">
        <v>332</v>
      </c>
      <c r="B29" s="8">
        <v>8</v>
      </c>
      <c r="C29" s="7"/>
      <c r="D29" s="9">
        <f t="shared" ref="D29" si="6">B29*C29</f>
        <v>0</v>
      </c>
    </row>
    <row r="30" spans="1:4" ht="18.75">
      <c r="A30" s="10" t="s">
        <v>304</v>
      </c>
      <c r="B30" s="8">
        <v>8</v>
      </c>
      <c r="C30" s="7"/>
      <c r="D30" s="9">
        <f t="shared" si="5"/>
        <v>0</v>
      </c>
    </row>
    <row r="31" spans="1:4" ht="18.75">
      <c r="A31" s="10" t="s">
        <v>305</v>
      </c>
      <c r="B31" s="8">
        <v>8</v>
      </c>
      <c r="C31" s="7"/>
      <c r="D31" s="9">
        <f t="shared" si="5"/>
        <v>0</v>
      </c>
    </row>
    <row r="32" spans="1:4" ht="18.75">
      <c r="A32" s="10" t="s">
        <v>333</v>
      </c>
      <c r="B32" s="8">
        <v>8</v>
      </c>
      <c r="C32" s="7"/>
      <c r="D32" s="9">
        <f t="shared" ref="D32" si="7">B32*C32</f>
        <v>0</v>
      </c>
    </row>
    <row r="33" spans="1:4" ht="18.75">
      <c r="A33" s="10" t="s">
        <v>306</v>
      </c>
      <c r="B33" s="8">
        <v>8</v>
      </c>
      <c r="C33" s="7"/>
      <c r="D33" s="9">
        <f t="shared" si="5"/>
        <v>0</v>
      </c>
    </row>
    <row r="34" spans="1:4" ht="20.100000000000001" customHeight="1">
      <c r="A34" s="247" t="s">
        <v>126</v>
      </c>
      <c r="B34" s="248"/>
      <c r="C34" s="248"/>
      <c r="D34" s="249"/>
    </row>
    <row r="35" spans="1:4" ht="18.75">
      <c r="A35" s="18" t="s">
        <v>8</v>
      </c>
      <c r="B35" s="16" t="s">
        <v>7</v>
      </c>
      <c r="C35" s="16" t="s">
        <v>6</v>
      </c>
      <c r="D35" s="17" t="s">
        <v>5</v>
      </c>
    </row>
    <row r="36" spans="1:4" ht="18.75">
      <c r="A36" s="10" t="s">
        <v>17</v>
      </c>
      <c r="B36" s="8">
        <v>7</v>
      </c>
      <c r="C36" s="7"/>
      <c r="D36" s="9">
        <f t="shared" ref="D36:D37" si="8">B36*C36</f>
        <v>0</v>
      </c>
    </row>
    <row r="37" spans="1:4" ht="18.75">
      <c r="A37" s="10" t="s">
        <v>16</v>
      </c>
      <c r="B37" s="8">
        <v>8</v>
      </c>
      <c r="C37" s="7"/>
      <c r="D37" s="9">
        <f t="shared" si="8"/>
        <v>0</v>
      </c>
    </row>
    <row r="38" spans="1:4" ht="20.100000000000001" customHeight="1">
      <c r="A38" s="244" t="s">
        <v>136</v>
      </c>
      <c r="B38" s="245"/>
      <c r="C38" s="245"/>
      <c r="D38" s="246"/>
    </row>
    <row r="39" spans="1:4" ht="18.75">
      <c r="A39" s="18" t="s">
        <v>8</v>
      </c>
      <c r="B39" s="16" t="s">
        <v>7</v>
      </c>
      <c r="C39" s="16" t="s">
        <v>6</v>
      </c>
      <c r="D39" s="17" t="s">
        <v>5</v>
      </c>
    </row>
    <row r="40" spans="1:4" ht="18.75">
      <c r="A40" s="10" t="s">
        <v>82</v>
      </c>
      <c r="B40" s="8">
        <v>7</v>
      </c>
      <c r="C40" s="7"/>
      <c r="D40" s="9">
        <f>B40*C40</f>
        <v>0</v>
      </c>
    </row>
    <row r="41" spans="1:4" ht="24.95" customHeight="1">
      <c r="A41" s="252" t="s">
        <v>207</v>
      </c>
      <c r="B41" s="253"/>
      <c r="C41" s="253"/>
      <c r="D41" s="254"/>
    </row>
    <row r="42" spans="1:4" ht="20.100000000000001" customHeight="1">
      <c r="A42" s="244" t="s">
        <v>208</v>
      </c>
      <c r="B42" s="245"/>
      <c r="C42" s="245"/>
      <c r="D42" s="246"/>
    </row>
    <row r="43" spans="1:4" ht="18.75">
      <c r="A43" s="18" t="s">
        <v>209</v>
      </c>
      <c r="B43" s="16" t="s">
        <v>7</v>
      </c>
      <c r="C43" s="16" t="s">
        <v>6</v>
      </c>
      <c r="D43" s="17" t="s">
        <v>5</v>
      </c>
    </row>
    <row r="44" spans="1:4" ht="18.75">
      <c r="A44" s="10" t="s">
        <v>231</v>
      </c>
      <c r="B44" s="11">
        <v>2</v>
      </c>
      <c r="C44" s="7"/>
      <c r="D44" s="12">
        <f t="shared" ref="D44:D45" si="9">B44*C44</f>
        <v>0</v>
      </c>
    </row>
    <row r="45" spans="1:4" ht="18.75">
      <c r="A45" s="10" t="s">
        <v>228</v>
      </c>
      <c r="B45" s="11">
        <v>3.8</v>
      </c>
      <c r="C45" s="7"/>
      <c r="D45" s="12">
        <f t="shared" si="9"/>
        <v>0</v>
      </c>
    </row>
    <row r="46" spans="1:4" ht="18.75">
      <c r="A46" s="10" t="s">
        <v>211</v>
      </c>
      <c r="B46" s="11">
        <v>2.8</v>
      </c>
      <c r="C46" s="7"/>
      <c r="D46" s="12">
        <f>B46*C46</f>
        <v>0</v>
      </c>
    </row>
    <row r="47" spans="1:4" ht="18.75">
      <c r="A47" s="10" t="s">
        <v>391</v>
      </c>
      <c r="B47" s="11">
        <v>3</v>
      </c>
      <c r="C47" s="7"/>
      <c r="D47" s="12">
        <f>B47*C47</f>
        <v>0</v>
      </c>
    </row>
    <row r="48" spans="1:4" ht="18.75">
      <c r="A48" s="10" t="s">
        <v>212</v>
      </c>
      <c r="B48" s="11">
        <v>3</v>
      </c>
      <c r="C48" s="7"/>
      <c r="D48" s="12">
        <f>B48*C48</f>
        <v>0</v>
      </c>
    </row>
    <row r="49" spans="1:4" ht="18.75">
      <c r="A49" s="10" t="s">
        <v>210</v>
      </c>
      <c r="B49" s="11">
        <v>1.75</v>
      </c>
      <c r="C49" s="7"/>
      <c r="D49" s="12">
        <f>B49*C49</f>
        <v>0</v>
      </c>
    </row>
    <row r="50" spans="1:4" ht="18.75">
      <c r="A50" s="10" t="s">
        <v>214</v>
      </c>
      <c r="B50" s="11">
        <v>4</v>
      </c>
      <c r="C50" s="7"/>
      <c r="D50" s="12">
        <f t="shared" ref="D50:D52" si="10">B50*C50</f>
        <v>0</v>
      </c>
    </row>
    <row r="51" spans="1:4" ht="18.75">
      <c r="A51" s="10" t="s">
        <v>389</v>
      </c>
      <c r="B51" s="11">
        <v>4.5</v>
      </c>
      <c r="C51" s="7"/>
      <c r="D51" s="12">
        <f t="shared" si="10"/>
        <v>0</v>
      </c>
    </row>
    <row r="52" spans="1:4" ht="18.75">
      <c r="A52" s="10" t="s">
        <v>390</v>
      </c>
      <c r="B52" s="11">
        <v>4.5</v>
      </c>
      <c r="C52" s="7"/>
      <c r="D52" s="12">
        <f t="shared" si="10"/>
        <v>0</v>
      </c>
    </row>
    <row r="53" spans="1:4" ht="18.75">
      <c r="A53" s="10" t="s">
        <v>213</v>
      </c>
      <c r="B53" s="11">
        <v>3.5</v>
      </c>
      <c r="C53" s="7"/>
      <c r="D53" s="12">
        <f>B53*C53</f>
        <v>0</v>
      </c>
    </row>
    <row r="54" spans="1:4" ht="18.75">
      <c r="A54" s="18" t="s">
        <v>215</v>
      </c>
      <c r="B54" s="16" t="s">
        <v>7</v>
      </c>
      <c r="C54" s="16" t="s">
        <v>6</v>
      </c>
      <c r="D54" s="17" t="s">
        <v>5</v>
      </c>
    </row>
    <row r="55" spans="1:4" ht="18.75">
      <c r="A55" s="6" t="s">
        <v>387</v>
      </c>
      <c r="B55" s="11">
        <v>2</v>
      </c>
      <c r="C55" s="7"/>
      <c r="D55" s="12">
        <f t="shared" ref="D55" si="11">B55*C55</f>
        <v>0</v>
      </c>
    </row>
    <row r="56" spans="1:4" ht="18.75">
      <c r="A56" s="6" t="s">
        <v>285</v>
      </c>
      <c r="B56" s="11">
        <v>1.75</v>
      </c>
      <c r="C56" s="7"/>
      <c r="D56" s="12">
        <f>B56*C56</f>
        <v>0</v>
      </c>
    </row>
    <row r="57" spans="1:4" ht="18.75">
      <c r="A57" s="10" t="s">
        <v>219</v>
      </c>
      <c r="B57" s="11">
        <v>2</v>
      </c>
      <c r="C57" s="7"/>
      <c r="D57" s="12">
        <f>B57*C57</f>
        <v>0</v>
      </c>
    </row>
    <row r="58" spans="1:4" ht="18.75">
      <c r="A58" s="10" t="s">
        <v>229</v>
      </c>
      <c r="B58" s="11">
        <v>1.5</v>
      </c>
      <c r="C58" s="7"/>
      <c r="D58" s="12">
        <f>B58*C58</f>
        <v>0</v>
      </c>
    </row>
    <row r="59" spans="1:4" ht="18.75">
      <c r="A59" s="10" t="s">
        <v>217</v>
      </c>
      <c r="B59" s="11">
        <v>1.75</v>
      </c>
      <c r="C59" s="7"/>
      <c r="D59" s="12">
        <f>B59*C59</f>
        <v>0</v>
      </c>
    </row>
    <row r="60" spans="1:4" ht="18.75">
      <c r="A60" s="10" t="s">
        <v>216</v>
      </c>
      <c r="B60" s="11">
        <v>1.5</v>
      </c>
      <c r="C60" s="7"/>
      <c r="D60" s="12">
        <f>B60*C60</f>
        <v>0</v>
      </c>
    </row>
    <row r="61" spans="1:4" ht="18.75">
      <c r="A61" s="10" t="s">
        <v>220</v>
      </c>
      <c r="B61" s="11">
        <v>2</v>
      </c>
      <c r="C61" s="7"/>
      <c r="D61" s="12">
        <f t="shared" ref="D61" si="12">B61*C61</f>
        <v>0</v>
      </c>
    </row>
    <row r="62" spans="1:4" ht="18.75">
      <c r="A62" s="10" t="s">
        <v>283</v>
      </c>
      <c r="B62" s="11">
        <v>2</v>
      </c>
      <c r="C62" s="7"/>
      <c r="D62" s="12">
        <f t="shared" ref="D62" si="13">B62*C62</f>
        <v>0</v>
      </c>
    </row>
    <row r="63" spans="1:4" ht="18.75">
      <c r="A63" s="10" t="s">
        <v>218</v>
      </c>
      <c r="B63" s="11">
        <v>1.75</v>
      </c>
      <c r="C63" s="7"/>
      <c r="D63" s="12">
        <f>B63*C63</f>
        <v>0</v>
      </c>
    </row>
    <row r="64" spans="1:4" ht="18.75">
      <c r="A64" s="10" t="s">
        <v>230</v>
      </c>
      <c r="B64" s="11">
        <v>3.5</v>
      </c>
      <c r="C64" s="7"/>
      <c r="D64" s="12">
        <f>B64*C64</f>
        <v>0</v>
      </c>
    </row>
    <row r="65" spans="1:4" ht="18.75">
      <c r="A65" s="6" t="s">
        <v>388</v>
      </c>
      <c r="B65" s="11">
        <v>2.25</v>
      </c>
      <c r="C65" s="7"/>
      <c r="D65" s="12">
        <f t="shared" ref="D65" si="14">B65*C65</f>
        <v>0</v>
      </c>
    </row>
    <row r="66" spans="1:4" ht="18.75">
      <c r="A66" s="10" t="s">
        <v>286</v>
      </c>
      <c r="B66" s="11">
        <v>2.25</v>
      </c>
      <c r="C66" s="7"/>
      <c r="D66" s="12">
        <f t="shared" ref="D66" si="15">B66*C66</f>
        <v>0</v>
      </c>
    </row>
    <row r="67" spans="1:4" ht="18.75">
      <c r="A67" s="10" t="s">
        <v>284</v>
      </c>
      <c r="B67" s="11">
        <v>4</v>
      </c>
      <c r="C67" s="7"/>
      <c r="D67" s="12">
        <f>B67*C67</f>
        <v>0</v>
      </c>
    </row>
    <row r="68" spans="1:4" ht="23.25">
      <c r="A68" s="250" t="s">
        <v>221</v>
      </c>
      <c r="B68" s="251"/>
      <c r="C68" s="251"/>
      <c r="D68" s="19">
        <f>SUM(D4:D8,D11:D23,D26:D33,D36:D37,D40,D44:D53,D55:D67)</f>
        <v>0</v>
      </c>
    </row>
    <row r="70" spans="1:4" ht="18.75">
      <c r="A70" s="221" t="s">
        <v>76</v>
      </c>
      <c r="B70" s="221"/>
      <c r="C70" s="221"/>
      <c r="D70" s="221"/>
    </row>
  </sheetData>
  <sheetProtection password="9C72" sheet="1" objects="1" scenarios="1" selectLockedCells="1"/>
  <mergeCells count="10">
    <mergeCell ref="A70:D70"/>
    <mergeCell ref="A1:D1"/>
    <mergeCell ref="A2:D2"/>
    <mergeCell ref="A9:D9"/>
    <mergeCell ref="A34:D34"/>
    <mergeCell ref="A38:D38"/>
    <mergeCell ref="A68:C68"/>
    <mergeCell ref="A41:D41"/>
    <mergeCell ref="A42:D42"/>
    <mergeCell ref="A24:D24"/>
  </mergeCells>
  <conditionalFormatting sqref="D11:D23 D26:D33 D44:D53 D36:D37 D40 D4:D8 D55:D68">
    <cfRule type="cellIs" dxfId="48" priority="38" operator="equal">
      <formula>0</formula>
    </cfRule>
  </conditionalFormatting>
  <hyperlinks>
    <hyperlink ref="A70:D70"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D26"/>
  <sheetViews>
    <sheetView zoomScale="90" zoomScaleNormal="90" workbookViewId="0">
      <selection activeCell="A26" activeCellId="3" sqref="C5:C8 C11 C14:C23 A26:D26"/>
    </sheetView>
  </sheetViews>
  <sheetFormatPr baseColWidth="10" defaultColWidth="11.42578125" defaultRowHeight="15.75"/>
  <cols>
    <col min="1" max="1" width="95.5703125" style="1" customWidth="1"/>
    <col min="2" max="4" width="13.5703125" style="2" customWidth="1"/>
    <col min="5" max="5" width="41.42578125" style="1" customWidth="1"/>
    <col min="6" max="8" width="9.5703125" style="1" customWidth="1"/>
    <col min="9" max="16384" width="11.42578125" style="1"/>
  </cols>
  <sheetData>
    <row r="1" spans="1:4" ht="24.95" customHeight="1">
      <c r="A1" s="255" t="s">
        <v>56</v>
      </c>
      <c r="B1" s="256"/>
      <c r="C1" s="256"/>
      <c r="D1" s="257"/>
    </row>
    <row r="2" spans="1:4" ht="20.100000000000001" customHeight="1">
      <c r="A2" s="258" t="s">
        <v>127</v>
      </c>
      <c r="B2" s="259"/>
      <c r="C2" s="259"/>
      <c r="D2" s="260"/>
    </row>
    <row r="3" spans="1:4" ht="18.75">
      <c r="A3" s="115" t="s">
        <v>8</v>
      </c>
      <c r="B3" s="116" t="s">
        <v>7</v>
      </c>
      <c r="C3" s="116" t="s">
        <v>6</v>
      </c>
      <c r="D3" s="117" t="s">
        <v>5</v>
      </c>
    </row>
    <row r="4" spans="1:4" ht="18.75">
      <c r="A4" s="261" t="s">
        <v>174</v>
      </c>
      <c r="B4" s="262"/>
      <c r="C4" s="262"/>
      <c r="D4" s="263"/>
    </row>
    <row r="5" spans="1:4" ht="18.75">
      <c r="A5" s="10" t="s">
        <v>175</v>
      </c>
      <c r="B5" s="8">
        <v>2.9</v>
      </c>
      <c r="C5" s="7"/>
      <c r="D5" s="9">
        <f>B5*C5</f>
        <v>0</v>
      </c>
    </row>
    <row r="6" spans="1:4" ht="18.75">
      <c r="A6" s="10" t="s">
        <v>176</v>
      </c>
      <c r="B6" s="8">
        <v>2.9</v>
      </c>
      <c r="C6" s="7"/>
      <c r="D6" s="9">
        <f t="shared" ref="D6:D7" si="0">B6*C6</f>
        <v>0</v>
      </c>
    </row>
    <row r="7" spans="1:4" ht="18.75">
      <c r="A7" s="10" t="s">
        <v>177</v>
      </c>
      <c r="B7" s="8">
        <v>2.9</v>
      </c>
      <c r="C7" s="7"/>
      <c r="D7" s="9">
        <f t="shared" si="0"/>
        <v>0</v>
      </c>
    </row>
    <row r="8" spans="1:4" ht="18.75">
      <c r="A8" s="10" t="s">
        <v>358</v>
      </c>
      <c r="B8" s="8">
        <v>2.9</v>
      </c>
      <c r="C8" s="7"/>
      <c r="D8" s="9">
        <f t="shared" ref="D8" si="1">B8*C8</f>
        <v>0</v>
      </c>
    </row>
    <row r="9" spans="1:4" ht="20.100000000000001" customHeight="1">
      <c r="A9" s="258" t="s">
        <v>292</v>
      </c>
      <c r="B9" s="259"/>
      <c r="C9" s="259"/>
      <c r="D9" s="260"/>
    </row>
    <row r="10" spans="1:4" ht="18.75">
      <c r="A10" s="162" t="s">
        <v>8</v>
      </c>
      <c r="B10" s="116" t="s">
        <v>7</v>
      </c>
      <c r="C10" s="116" t="s">
        <v>6</v>
      </c>
      <c r="D10" s="117" t="s">
        <v>5</v>
      </c>
    </row>
    <row r="11" spans="1:4" ht="37.5">
      <c r="A11" s="163" t="s">
        <v>348</v>
      </c>
      <c r="B11" s="8">
        <v>2.5</v>
      </c>
      <c r="C11" s="7"/>
      <c r="D11" s="9">
        <f>B11*C11</f>
        <v>0</v>
      </c>
    </row>
    <row r="12" spans="1:4" ht="20.100000000000001" customHeight="1">
      <c r="A12" s="258" t="s">
        <v>401</v>
      </c>
      <c r="B12" s="264"/>
      <c r="C12" s="264"/>
      <c r="D12" s="265"/>
    </row>
    <row r="13" spans="1:4" ht="18.75">
      <c r="A13" s="115" t="s">
        <v>74</v>
      </c>
      <c r="B13" s="116" t="s">
        <v>7</v>
      </c>
      <c r="C13" s="116" t="s">
        <v>6</v>
      </c>
      <c r="D13" s="117" t="s">
        <v>5</v>
      </c>
    </row>
    <row r="14" spans="1:4" ht="18.75">
      <c r="A14" s="10" t="s">
        <v>337</v>
      </c>
      <c r="B14" s="8">
        <v>3.3</v>
      </c>
      <c r="C14" s="7"/>
      <c r="D14" s="9">
        <f t="shared" ref="D14:D17" si="2">B14*C14</f>
        <v>0</v>
      </c>
    </row>
    <row r="15" spans="1:4" ht="18.75">
      <c r="A15" s="10" t="s">
        <v>338</v>
      </c>
      <c r="B15" s="8">
        <v>3.3</v>
      </c>
      <c r="C15" s="7"/>
      <c r="D15" s="9">
        <f t="shared" si="2"/>
        <v>0</v>
      </c>
    </row>
    <row r="16" spans="1:4" ht="18.75">
      <c r="A16" s="10" t="s">
        <v>340</v>
      </c>
      <c r="B16" s="8">
        <v>4.3</v>
      </c>
      <c r="C16" s="7"/>
      <c r="D16" s="9">
        <f t="shared" si="2"/>
        <v>0</v>
      </c>
    </row>
    <row r="17" spans="1:4" ht="18.75">
      <c r="A17" s="10" t="s">
        <v>339</v>
      </c>
      <c r="B17" s="8">
        <v>5.9</v>
      </c>
      <c r="C17" s="7"/>
      <c r="D17" s="9">
        <f t="shared" si="2"/>
        <v>0</v>
      </c>
    </row>
    <row r="18" spans="1:4" ht="18.75">
      <c r="A18" s="10" t="s">
        <v>406</v>
      </c>
      <c r="B18" s="8">
        <v>3.3</v>
      </c>
      <c r="C18" s="7"/>
      <c r="D18" s="9">
        <f t="shared" ref="D18:D23" si="3">B18*C18</f>
        <v>0</v>
      </c>
    </row>
    <row r="19" spans="1:4" ht="18.75">
      <c r="A19" s="10" t="s">
        <v>407</v>
      </c>
      <c r="B19" s="8">
        <v>7.9</v>
      </c>
      <c r="C19" s="7"/>
      <c r="D19" s="9">
        <f t="shared" ref="D19" si="4">B19*C19</f>
        <v>0</v>
      </c>
    </row>
    <row r="20" spans="1:4" ht="18.75">
      <c r="A20" s="10" t="s">
        <v>402</v>
      </c>
      <c r="B20" s="8">
        <v>3.9</v>
      </c>
      <c r="C20" s="7"/>
      <c r="D20" s="9">
        <f t="shared" si="3"/>
        <v>0</v>
      </c>
    </row>
    <row r="21" spans="1:4" ht="18.75">
      <c r="A21" s="10" t="s">
        <v>403</v>
      </c>
      <c r="B21" s="8">
        <v>4.5999999999999996</v>
      </c>
      <c r="C21" s="7"/>
      <c r="D21" s="9">
        <f t="shared" si="3"/>
        <v>0</v>
      </c>
    </row>
    <row r="22" spans="1:4" ht="18.75">
      <c r="A22" s="10" t="s">
        <v>404</v>
      </c>
      <c r="B22" s="8">
        <v>5.0999999999999996</v>
      </c>
      <c r="C22" s="7"/>
      <c r="D22" s="9">
        <f t="shared" ref="D22" si="5">B22*C22</f>
        <v>0</v>
      </c>
    </row>
    <row r="23" spans="1:4" ht="18.75">
      <c r="A23" s="10" t="s">
        <v>405</v>
      </c>
      <c r="B23" s="8">
        <v>4.2</v>
      </c>
      <c r="C23" s="7"/>
      <c r="D23" s="9">
        <f t="shared" si="3"/>
        <v>0</v>
      </c>
    </row>
    <row r="24" spans="1:4" ht="23.25">
      <c r="A24" s="266" t="s">
        <v>49</v>
      </c>
      <c r="B24" s="267"/>
      <c r="C24" s="267"/>
      <c r="D24" s="118">
        <f>SUM(D5:D8,D11:D11,D14:D23)</f>
        <v>0</v>
      </c>
    </row>
    <row r="26" spans="1:4" ht="18.75">
      <c r="A26" s="221" t="s">
        <v>76</v>
      </c>
      <c r="B26" s="221"/>
      <c r="C26" s="221"/>
      <c r="D26" s="221"/>
    </row>
  </sheetData>
  <sheetProtection password="9C72" sheet="1" objects="1" scenarios="1" selectLockedCells="1"/>
  <mergeCells count="7">
    <mergeCell ref="A26:D26"/>
    <mergeCell ref="A1:D1"/>
    <mergeCell ref="A2:D2"/>
    <mergeCell ref="A4:D4"/>
    <mergeCell ref="A12:D12"/>
    <mergeCell ref="A24:C24"/>
    <mergeCell ref="A9:D9"/>
  </mergeCells>
  <conditionalFormatting sqref="D11 D5:D8">
    <cfRule type="cellIs" dxfId="47" priority="23" operator="equal">
      <formula>0</formula>
    </cfRule>
  </conditionalFormatting>
  <conditionalFormatting sqref="D24">
    <cfRule type="cellIs" dxfId="46" priority="25" operator="equal">
      <formula>0</formula>
    </cfRule>
  </conditionalFormatting>
  <conditionalFormatting sqref="D14:D23">
    <cfRule type="cellIs" dxfId="45" priority="14" operator="equal">
      <formula>0</formula>
    </cfRule>
  </conditionalFormatting>
  <hyperlinks>
    <hyperlink ref="A26:D26"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6.xml><?xml version="1.0" encoding="utf-8"?>
<worksheet xmlns="http://schemas.openxmlformats.org/spreadsheetml/2006/main" xmlns:r="http://schemas.openxmlformats.org/officeDocument/2006/relationships">
  <sheetPr codeName="Feuil4">
    <pageSetUpPr fitToPage="1"/>
  </sheetPr>
  <dimension ref="A1:H29"/>
  <sheetViews>
    <sheetView topLeftCell="A12" zoomScale="85" zoomScaleNormal="85" workbookViewId="0">
      <selection activeCell="C8" sqref="C8"/>
    </sheetView>
  </sheetViews>
  <sheetFormatPr baseColWidth="10" defaultColWidth="11.42578125" defaultRowHeight="15.75"/>
  <cols>
    <col min="1" max="1" width="95.5703125" style="1" customWidth="1"/>
    <col min="2" max="4" width="13.5703125" style="2" customWidth="1"/>
    <col min="5" max="5" width="41.42578125" style="1" customWidth="1"/>
    <col min="6" max="8" width="9.5703125" style="1" customWidth="1"/>
    <col min="9" max="16384" width="11.42578125" style="1"/>
  </cols>
  <sheetData>
    <row r="1" spans="1:8" s="5" customFormat="1" ht="2.25" customHeight="1">
      <c r="A1" s="222"/>
      <c r="B1" s="223"/>
      <c r="C1" s="223"/>
      <c r="D1" s="223"/>
      <c r="E1" s="22"/>
      <c r="F1" s="22"/>
      <c r="G1" s="22"/>
      <c r="H1" s="22"/>
    </row>
    <row r="2" spans="1:8" s="5" customFormat="1" ht="15" hidden="1" customHeight="1">
      <c r="A2" s="222"/>
      <c r="B2" s="223"/>
      <c r="C2" s="223"/>
      <c r="D2" s="223"/>
      <c r="E2" s="22"/>
      <c r="F2" s="22"/>
      <c r="G2" s="22"/>
      <c r="H2" s="22"/>
    </row>
    <row r="3" spans="1:8" s="5" customFormat="1" ht="18.75" hidden="1" customHeight="1">
      <c r="A3" s="222"/>
      <c r="B3" s="223"/>
      <c r="C3" s="223"/>
      <c r="D3" s="223"/>
      <c r="E3" s="23"/>
      <c r="F3" s="25"/>
      <c r="G3" s="25"/>
      <c r="H3" s="25"/>
    </row>
    <row r="4" spans="1:8" s="5" customFormat="1" ht="18.75" hidden="1" customHeight="1">
      <c r="A4" s="222"/>
      <c r="B4" s="223"/>
      <c r="C4" s="223"/>
      <c r="D4" s="223"/>
      <c r="E4" s="24"/>
      <c r="F4" s="26"/>
      <c r="G4" s="26"/>
      <c r="H4" s="26"/>
    </row>
    <row r="5" spans="1:8" s="5" customFormat="1" ht="18.75" hidden="1" customHeight="1">
      <c r="A5" s="222"/>
      <c r="B5" s="223"/>
      <c r="C5" s="223"/>
      <c r="D5" s="223"/>
      <c r="E5" s="24"/>
      <c r="F5" s="26"/>
      <c r="G5" s="26"/>
      <c r="H5" s="26"/>
    </row>
    <row r="6" spans="1:8" s="5" customFormat="1" ht="173.25" customHeight="1">
      <c r="A6" s="270" t="s">
        <v>69</v>
      </c>
      <c r="B6" s="270"/>
      <c r="C6" s="270"/>
      <c r="D6" s="270"/>
      <c r="E6" s="24"/>
      <c r="F6" s="26"/>
      <c r="G6" s="26"/>
      <c r="H6" s="26"/>
    </row>
    <row r="7" spans="1:8" ht="18.75">
      <c r="A7" s="58" t="s">
        <v>8</v>
      </c>
      <c r="B7" s="59" t="s">
        <v>7</v>
      </c>
      <c r="C7" s="59" t="s">
        <v>6</v>
      </c>
      <c r="D7" s="60" t="s">
        <v>5</v>
      </c>
    </row>
    <row r="8" spans="1:8" ht="24.95" customHeight="1">
      <c r="A8" s="151" t="s">
        <v>327</v>
      </c>
      <c r="B8" s="152">
        <v>3.3</v>
      </c>
      <c r="C8" s="7"/>
      <c r="D8" s="39">
        <f t="shared" ref="D8:D26" si="0">B8*C8</f>
        <v>0</v>
      </c>
    </row>
    <row r="9" spans="1:8" ht="41.25" customHeight="1">
      <c r="A9" s="151" t="s">
        <v>328</v>
      </c>
      <c r="B9" s="152">
        <v>3.5</v>
      </c>
      <c r="C9" s="7"/>
      <c r="D9" s="39">
        <f t="shared" si="0"/>
        <v>0</v>
      </c>
    </row>
    <row r="10" spans="1:8" ht="45" customHeight="1">
      <c r="A10" s="153" t="s">
        <v>329</v>
      </c>
      <c r="B10" s="152">
        <v>5.3</v>
      </c>
      <c r="C10" s="7"/>
      <c r="D10" s="39">
        <f t="shared" si="0"/>
        <v>0</v>
      </c>
    </row>
    <row r="11" spans="1:8" s="82" customFormat="1" ht="42" customHeight="1">
      <c r="A11" s="151" t="s">
        <v>341</v>
      </c>
      <c r="B11" s="154">
        <v>4.9000000000000004</v>
      </c>
      <c r="C11" s="173"/>
      <c r="D11" s="39">
        <f>B11*C11</f>
        <v>0</v>
      </c>
    </row>
    <row r="12" spans="1:8" ht="40.5" customHeight="1">
      <c r="A12" s="151" t="s">
        <v>342</v>
      </c>
      <c r="B12" s="152">
        <v>5.5</v>
      </c>
      <c r="C12" s="7"/>
      <c r="D12" s="39">
        <f>B12*C12</f>
        <v>0</v>
      </c>
    </row>
    <row r="13" spans="1:8" ht="40.5" customHeight="1">
      <c r="A13" s="151" t="s">
        <v>345</v>
      </c>
      <c r="B13" s="152">
        <v>4.5</v>
      </c>
      <c r="C13" s="7"/>
      <c r="D13" s="39">
        <f t="shared" ref="D13" si="1">B13*C13</f>
        <v>0</v>
      </c>
    </row>
    <row r="14" spans="1:8" s="5" customFormat="1" ht="74.25" customHeight="1">
      <c r="A14" s="271" t="s">
        <v>164</v>
      </c>
      <c r="B14" s="271"/>
      <c r="C14" s="271"/>
      <c r="D14" s="271"/>
      <c r="E14" s="24"/>
      <c r="F14" s="26"/>
      <c r="G14" s="26"/>
      <c r="H14" s="26"/>
    </row>
    <row r="15" spans="1:8" s="5" customFormat="1" ht="33.75" customHeight="1">
      <c r="A15" s="271" t="s">
        <v>243</v>
      </c>
      <c r="B15" s="271"/>
      <c r="C15" s="271"/>
      <c r="D15" s="271"/>
      <c r="E15" s="24"/>
      <c r="F15" s="26"/>
      <c r="G15" s="26"/>
      <c r="H15" s="26"/>
    </row>
    <row r="16" spans="1:8" ht="45.75" customHeight="1">
      <c r="A16" s="151" t="s">
        <v>415</v>
      </c>
      <c r="B16" s="152">
        <v>5.9</v>
      </c>
      <c r="C16" s="7"/>
      <c r="D16" s="39">
        <f t="shared" si="0"/>
        <v>0</v>
      </c>
    </row>
    <row r="17" spans="1:8" ht="45.75" customHeight="1">
      <c r="A17" s="151" t="s">
        <v>330</v>
      </c>
      <c r="B17" s="152">
        <v>4.5</v>
      </c>
      <c r="C17" s="7"/>
      <c r="D17" s="39">
        <f t="shared" ref="D17" si="2">B17*C17</f>
        <v>0</v>
      </c>
    </row>
    <row r="18" spans="1:8" ht="40.5" customHeight="1">
      <c r="A18" s="151" t="s">
        <v>343</v>
      </c>
      <c r="B18" s="152">
        <v>5.4</v>
      </c>
      <c r="C18" s="7"/>
      <c r="D18" s="39">
        <f t="shared" si="0"/>
        <v>0</v>
      </c>
    </row>
    <row r="19" spans="1:8" ht="40.5" customHeight="1">
      <c r="A19" s="151" t="s">
        <v>374</v>
      </c>
      <c r="B19" s="152">
        <v>5.5</v>
      </c>
      <c r="C19" s="7"/>
      <c r="D19" s="39">
        <f t="shared" ref="D19" si="3">B19*C19</f>
        <v>0</v>
      </c>
    </row>
    <row r="20" spans="1:8" ht="40.5" customHeight="1">
      <c r="A20" s="151" t="s">
        <v>205</v>
      </c>
      <c r="B20" s="152">
        <v>3.5</v>
      </c>
      <c r="C20" s="7"/>
      <c r="D20" s="39">
        <f>B20*C20</f>
        <v>0</v>
      </c>
    </row>
    <row r="21" spans="1:8" s="5" customFormat="1" ht="33.75" hidden="1" customHeight="1">
      <c r="A21" s="271" t="s">
        <v>243</v>
      </c>
      <c r="B21" s="271"/>
      <c r="C21" s="271"/>
      <c r="D21" s="271"/>
      <c r="E21" s="24"/>
      <c r="F21" s="26"/>
      <c r="G21" s="26"/>
      <c r="H21" s="26"/>
    </row>
    <row r="22" spans="1:8" s="82" customFormat="1" ht="42" customHeight="1">
      <c r="A22" s="151" t="s">
        <v>344</v>
      </c>
      <c r="B22" s="154">
        <v>4.5</v>
      </c>
      <c r="C22" s="173"/>
      <c r="D22" s="39">
        <f>B22*C22</f>
        <v>0</v>
      </c>
    </row>
    <row r="23" spans="1:8" ht="40.5" customHeight="1">
      <c r="A23" s="151" t="s">
        <v>325</v>
      </c>
      <c r="B23" s="152">
        <v>4.8</v>
      </c>
      <c r="C23" s="7"/>
      <c r="D23" s="39">
        <f>B23*C23</f>
        <v>0</v>
      </c>
    </row>
    <row r="24" spans="1:8" ht="40.5" customHeight="1">
      <c r="A24" s="151" t="s">
        <v>326</v>
      </c>
      <c r="B24" s="152">
        <v>5.8</v>
      </c>
      <c r="C24" s="7"/>
      <c r="D24" s="39">
        <f>B24*C24</f>
        <v>0</v>
      </c>
    </row>
    <row r="25" spans="1:8" s="82" customFormat="1" ht="42" customHeight="1">
      <c r="A25" s="151" t="s">
        <v>346</v>
      </c>
      <c r="B25" s="154">
        <v>4.5</v>
      </c>
      <c r="C25" s="173"/>
      <c r="D25" s="39">
        <f t="shared" si="0"/>
        <v>0</v>
      </c>
    </row>
    <row r="26" spans="1:8" ht="40.5" customHeight="1">
      <c r="A26" s="151" t="s">
        <v>347</v>
      </c>
      <c r="B26" s="152">
        <v>4.5</v>
      </c>
      <c r="C26" s="7"/>
      <c r="D26" s="39">
        <f t="shared" si="0"/>
        <v>0</v>
      </c>
    </row>
    <row r="27" spans="1:8" ht="23.25">
      <c r="A27" s="268" t="s">
        <v>70</v>
      </c>
      <c r="B27" s="269"/>
      <c r="C27" s="269"/>
      <c r="D27" s="41">
        <f>SUM(D8:D26)</f>
        <v>0</v>
      </c>
    </row>
    <row r="29" spans="1:8" ht="18.75">
      <c r="A29" s="221" t="s">
        <v>76</v>
      </c>
      <c r="B29" s="221"/>
      <c r="C29" s="221"/>
      <c r="D29" s="221"/>
    </row>
  </sheetData>
  <sheetProtection password="9C72" sheet="1" objects="1" scenarios="1" selectLockedCells="1"/>
  <mergeCells count="7">
    <mergeCell ref="A27:C27"/>
    <mergeCell ref="A6:D6"/>
    <mergeCell ref="A1:D5"/>
    <mergeCell ref="A29:D29"/>
    <mergeCell ref="A14:D14"/>
    <mergeCell ref="A15:D15"/>
    <mergeCell ref="A21:D21"/>
  </mergeCells>
  <conditionalFormatting sqref="D22:D27 D8:D13 D16:D20">
    <cfRule type="cellIs" dxfId="44" priority="17" operator="equal">
      <formula>0</formula>
    </cfRule>
  </conditionalFormatting>
  <hyperlinks>
    <hyperlink ref="A29:D29"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7.xml><?xml version="1.0" encoding="utf-8"?>
<worksheet xmlns="http://schemas.openxmlformats.org/spreadsheetml/2006/main" xmlns:r="http://schemas.openxmlformats.org/officeDocument/2006/relationships">
  <sheetPr codeName="Feuil2">
    <pageSetUpPr fitToPage="1"/>
  </sheetPr>
  <dimension ref="A1:H33"/>
  <sheetViews>
    <sheetView topLeftCell="A5" zoomScale="90" zoomScaleNormal="90" workbookViewId="0">
      <selection activeCell="C30" sqref="C30"/>
    </sheetView>
  </sheetViews>
  <sheetFormatPr baseColWidth="10" defaultColWidth="11.42578125" defaultRowHeight="15.75"/>
  <cols>
    <col min="1" max="1" width="95.5703125" style="1" customWidth="1"/>
    <col min="2" max="4" width="13.5703125" style="2" customWidth="1"/>
    <col min="5" max="5" width="41.42578125" style="1" customWidth="1"/>
    <col min="6" max="8" width="9.5703125" style="1" customWidth="1"/>
    <col min="9" max="16384" width="11.42578125" style="1"/>
  </cols>
  <sheetData>
    <row r="1" spans="1:8" s="5" customFormat="1" ht="15" hidden="1" customHeight="1">
      <c r="A1" s="222"/>
      <c r="B1" s="223"/>
      <c r="C1" s="223"/>
      <c r="D1" s="223"/>
      <c r="E1" s="22"/>
      <c r="F1" s="22"/>
      <c r="G1" s="22"/>
      <c r="H1" s="22"/>
    </row>
    <row r="2" spans="1:8" s="5" customFormat="1" ht="18.75" hidden="1" customHeight="1">
      <c r="A2" s="222"/>
      <c r="B2" s="223"/>
      <c r="C2" s="223"/>
      <c r="D2" s="223"/>
      <c r="E2" s="23"/>
      <c r="F2" s="25"/>
      <c r="G2" s="25"/>
      <c r="H2" s="25"/>
    </row>
    <row r="3" spans="1:8" s="5" customFormat="1" ht="18.75" hidden="1" customHeight="1">
      <c r="A3" s="222"/>
      <c r="B3" s="223"/>
      <c r="C3" s="223"/>
      <c r="D3" s="223"/>
      <c r="E3" s="24"/>
      <c r="F3" s="26"/>
      <c r="G3" s="26"/>
      <c r="H3" s="26"/>
    </row>
    <row r="4" spans="1:8" s="5" customFormat="1" ht="18.75" hidden="1" customHeight="1">
      <c r="A4" s="222"/>
      <c r="B4" s="223"/>
      <c r="C4" s="223"/>
      <c r="D4" s="223"/>
      <c r="E4" s="24"/>
      <c r="F4" s="26"/>
      <c r="G4" s="26"/>
      <c r="H4" s="26"/>
    </row>
    <row r="5" spans="1:8" s="5" customFormat="1" ht="46.5" customHeight="1">
      <c r="A5" s="272" t="s">
        <v>123</v>
      </c>
      <c r="B5" s="272"/>
      <c r="C5" s="272"/>
      <c r="D5" s="272"/>
      <c r="E5" s="24"/>
      <c r="F5" s="26"/>
      <c r="G5" s="26"/>
      <c r="H5" s="26"/>
    </row>
    <row r="6" spans="1:8" ht="18.75">
      <c r="A6" s="53" t="s">
        <v>8</v>
      </c>
      <c r="B6" s="54" t="s">
        <v>7</v>
      </c>
      <c r="C6" s="54" t="s">
        <v>6</v>
      </c>
      <c r="D6" s="55" t="s">
        <v>5</v>
      </c>
    </row>
    <row r="7" spans="1:8" ht="18.75">
      <c r="A7" s="52" t="s">
        <v>60</v>
      </c>
      <c r="B7" s="8">
        <v>0.8</v>
      </c>
      <c r="C7" s="7"/>
      <c r="D7" s="9">
        <f t="shared" ref="D7:D11" si="0">B7*C7</f>
        <v>0</v>
      </c>
    </row>
    <row r="8" spans="1:8" ht="18.75">
      <c r="A8" s="10" t="s">
        <v>61</v>
      </c>
      <c r="B8" s="8">
        <v>0.8</v>
      </c>
      <c r="C8" s="7"/>
      <c r="D8" s="9">
        <f t="shared" si="0"/>
        <v>0</v>
      </c>
    </row>
    <row r="9" spans="1:8" ht="18.75">
      <c r="A9" s="10" t="s">
        <v>62</v>
      </c>
      <c r="B9" s="8">
        <v>0.8</v>
      </c>
      <c r="C9" s="7"/>
      <c r="D9" s="9">
        <f t="shared" si="0"/>
        <v>0</v>
      </c>
    </row>
    <row r="10" spans="1:8" ht="18.75">
      <c r="A10" s="10" t="s">
        <v>63</v>
      </c>
      <c r="B10" s="8">
        <v>0.8</v>
      </c>
      <c r="C10" s="7"/>
      <c r="D10" s="9">
        <f t="shared" si="0"/>
        <v>0</v>
      </c>
    </row>
    <row r="11" spans="1:8" ht="18.75">
      <c r="A11" s="10" t="s">
        <v>64</v>
      </c>
      <c r="B11" s="8">
        <v>0.8</v>
      </c>
      <c r="C11" s="7"/>
      <c r="D11" s="9">
        <f t="shared" si="0"/>
        <v>0</v>
      </c>
    </row>
    <row r="12" spans="1:8" ht="18.75" hidden="1">
      <c r="A12" s="10" t="s">
        <v>103</v>
      </c>
      <c r="B12" s="8">
        <v>1.5</v>
      </c>
      <c r="C12" s="65"/>
      <c r="D12" s="9">
        <f t="shared" ref="D12:D15" si="1">B12*C12</f>
        <v>0</v>
      </c>
    </row>
    <row r="13" spans="1:8" ht="18.75" hidden="1">
      <c r="A13" s="10" t="s">
        <v>104</v>
      </c>
      <c r="B13" s="8">
        <v>1.5</v>
      </c>
      <c r="C13" s="65"/>
      <c r="D13" s="9">
        <f t="shared" si="1"/>
        <v>0</v>
      </c>
    </row>
    <row r="14" spans="1:8" ht="18.75" hidden="1">
      <c r="A14" s="10" t="s">
        <v>105</v>
      </c>
      <c r="B14" s="8">
        <v>1.5</v>
      </c>
      <c r="C14" s="65"/>
      <c r="D14" s="9">
        <f t="shared" si="1"/>
        <v>0</v>
      </c>
    </row>
    <row r="15" spans="1:8" ht="18.75" hidden="1">
      <c r="A15" s="10" t="s">
        <v>106</v>
      </c>
      <c r="B15" s="8">
        <v>1.5</v>
      </c>
      <c r="C15" s="65"/>
      <c r="D15" s="9">
        <f t="shared" si="1"/>
        <v>0</v>
      </c>
    </row>
    <row r="16" spans="1:8" s="85" customFormat="1" ht="46.5" customHeight="1">
      <c r="A16" s="275" t="s">
        <v>236</v>
      </c>
      <c r="B16" s="276"/>
      <c r="C16" s="276"/>
      <c r="D16" s="277"/>
    </row>
    <row r="17" spans="1:4" ht="18.75">
      <c r="A17" s="53" t="s">
        <v>8</v>
      </c>
      <c r="B17" s="54" t="s">
        <v>7</v>
      </c>
      <c r="C17" s="54" t="s">
        <v>6</v>
      </c>
      <c r="D17" s="55" t="s">
        <v>5</v>
      </c>
    </row>
    <row r="18" spans="1:4" ht="18.75">
      <c r="A18" s="10" t="s">
        <v>237</v>
      </c>
      <c r="B18" s="8">
        <v>5</v>
      </c>
      <c r="C18" s="7"/>
      <c r="D18" s="9">
        <f t="shared" ref="D18" si="2">B18*C18</f>
        <v>0</v>
      </c>
    </row>
    <row r="19" spans="1:4" ht="18.75">
      <c r="A19" s="10" t="s">
        <v>240</v>
      </c>
      <c r="B19" s="8">
        <v>5</v>
      </c>
      <c r="C19" s="7"/>
      <c r="D19" s="9">
        <f>B19*C19</f>
        <v>0</v>
      </c>
    </row>
    <row r="20" spans="1:4" ht="18.75">
      <c r="A20" s="10" t="s">
        <v>241</v>
      </c>
      <c r="B20" s="8">
        <v>5.5</v>
      </c>
      <c r="C20" s="7"/>
      <c r="D20" s="9">
        <f t="shared" ref="D20" si="3">B20*C20</f>
        <v>0</v>
      </c>
    </row>
    <row r="21" spans="1:4" ht="18.75">
      <c r="A21" s="10" t="s">
        <v>242</v>
      </c>
      <c r="B21" s="8">
        <v>5.5</v>
      </c>
      <c r="C21" s="7"/>
      <c r="D21" s="9">
        <f>B21*C21</f>
        <v>0</v>
      </c>
    </row>
    <row r="22" spans="1:4" s="85" customFormat="1" ht="46.5" customHeight="1">
      <c r="A22" s="275" t="s">
        <v>124</v>
      </c>
      <c r="B22" s="276"/>
      <c r="C22" s="276"/>
      <c r="D22" s="277"/>
    </row>
    <row r="23" spans="1:4" ht="18.75">
      <c r="A23" s="53" t="s">
        <v>8</v>
      </c>
      <c r="B23" s="54" t="s">
        <v>7</v>
      </c>
      <c r="C23" s="54" t="s">
        <v>6</v>
      </c>
      <c r="D23" s="55" t="s">
        <v>5</v>
      </c>
    </row>
    <row r="24" spans="1:4" ht="18.75">
      <c r="A24" s="10" t="s">
        <v>145</v>
      </c>
      <c r="B24" s="8">
        <v>3.1</v>
      </c>
      <c r="C24" s="7"/>
      <c r="D24" s="9">
        <f t="shared" ref="D24" si="4">B24*C24</f>
        <v>0</v>
      </c>
    </row>
    <row r="25" spans="1:4" ht="18.75">
      <c r="A25" s="10" t="s">
        <v>146</v>
      </c>
      <c r="B25" s="8">
        <v>3.1</v>
      </c>
      <c r="C25" s="7"/>
      <c r="D25" s="9">
        <f>B25*C25</f>
        <v>0</v>
      </c>
    </row>
    <row r="26" spans="1:4" ht="18.75">
      <c r="A26" s="10" t="s">
        <v>147</v>
      </c>
      <c r="B26" s="8">
        <v>3.4</v>
      </c>
      <c r="C26" s="7"/>
      <c r="D26" s="9">
        <f t="shared" ref="D26" si="5">B26*C26</f>
        <v>0</v>
      </c>
    </row>
    <row r="27" spans="1:4" ht="18.75">
      <c r="A27" s="10" t="s">
        <v>117</v>
      </c>
      <c r="B27" s="8">
        <v>2</v>
      </c>
      <c r="C27" s="7"/>
      <c r="D27" s="9">
        <f>B27*C27</f>
        <v>0</v>
      </c>
    </row>
    <row r="28" spans="1:4" ht="18.75">
      <c r="A28" s="10" t="s">
        <v>125</v>
      </c>
      <c r="B28" s="8">
        <v>2</v>
      </c>
      <c r="C28" s="7"/>
      <c r="D28" s="9">
        <f>B28*C28</f>
        <v>0</v>
      </c>
    </row>
    <row r="29" spans="1:4" ht="18.75">
      <c r="A29" s="10" t="s">
        <v>118</v>
      </c>
      <c r="B29" s="8">
        <v>0.9</v>
      </c>
      <c r="C29" s="7"/>
      <c r="D29" s="9">
        <f t="shared" ref="D29" si="6">B29*C29</f>
        <v>0</v>
      </c>
    </row>
    <row r="30" spans="1:4" ht="18.75">
      <c r="A30" s="10" t="s">
        <v>119</v>
      </c>
      <c r="B30" s="8">
        <v>2.2000000000000002</v>
      </c>
      <c r="C30" s="7"/>
      <c r="D30" s="9">
        <f>B30*C30</f>
        <v>0</v>
      </c>
    </row>
    <row r="31" spans="1:4" ht="23.25">
      <c r="A31" s="273" t="s">
        <v>112</v>
      </c>
      <c r="B31" s="274"/>
      <c r="C31" s="274"/>
      <c r="D31" s="56">
        <f>SUM(D7:D15,D18:D21,D24:D30)</f>
        <v>0</v>
      </c>
    </row>
    <row r="33" spans="1:4" ht="18.75">
      <c r="A33" s="221" t="s">
        <v>76</v>
      </c>
      <c r="B33" s="221"/>
      <c r="C33" s="221"/>
      <c r="D33" s="221"/>
    </row>
  </sheetData>
  <sheetProtection password="9C72" sheet="1" objects="1" scenarios="1" selectLockedCells="1"/>
  <mergeCells count="6">
    <mergeCell ref="A5:D5"/>
    <mergeCell ref="A33:D33"/>
    <mergeCell ref="A31:C31"/>
    <mergeCell ref="A16:D16"/>
    <mergeCell ref="A1:D4"/>
    <mergeCell ref="A22:D22"/>
  </mergeCells>
  <conditionalFormatting sqref="D31">
    <cfRule type="cellIs" dxfId="43" priority="62" operator="equal">
      <formula>0</formula>
    </cfRule>
  </conditionalFormatting>
  <conditionalFormatting sqref="D7:D11">
    <cfRule type="cellIs" dxfId="42" priority="28" operator="equal">
      <formula>0</formula>
    </cfRule>
  </conditionalFormatting>
  <conditionalFormatting sqref="D19">
    <cfRule type="cellIs" dxfId="41" priority="27" operator="equal">
      <formula>0</formula>
    </cfRule>
  </conditionalFormatting>
  <conditionalFormatting sqref="D18">
    <cfRule type="cellIs" dxfId="40" priority="26" operator="equal">
      <formula>0</formula>
    </cfRule>
  </conditionalFormatting>
  <conditionalFormatting sqref="D12:D15">
    <cfRule type="cellIs" dxfId="39" priority="16" operator="equal">
      <formula>0</formula>
    </cfRule>
  </conditionalFormatting>
  <conditionalFormatting sqref="D25">
    <cfRule type="cellIs" dxfId="38" priority="9" operator="equal">
      <formula>0</formula>
    </cfRule>
  </conditionalFormatting>
  <conditionalFormatting sqref="D24">
    <cfRule type="cellIs" dxfId="37" priority="8" operator="equal">
      <formula>0</formula>
    </cfRule>
  </conditionalFormatting>
  <conditionalFormatting sqref="D27">
    <cfRule type="cellIs" dxfId="36" priority="7" operator="equal">
      <formula>0</formula>
    </cfRule>
  </conditionalFormatting>
  <conditionalFormatting sqref="D26">
    <cfRule type="cellIs" dxfId="35" priority="6" operator="equal">
      <formula>0</formula>
    </cfRule>
  </conditionalFormatting>
  <conditionalFormatting sqref="D30">
    <cfRule type="cellIs" dxfId="34" priority="5" operator="equal">
      <formula>0</formula>
    </cfRule>
  </conditionalFormatting>
  <conditionalFormatting sqref="D29">
    <cfRule type="cellIs" dxfId="33" priority="4" operator="equal">
      <formula>0</formula>
    </cfRule>
  </conditionalFormatting>
  <conditionalFormatting sqref="D28">
    <cfRule type="cellIs" dxfId="32" priority="3" operator="equal">
      <formula>0</formula>
    </cfRule>
  </conditionalFormatting>
  <conditionalFormatting sqref="D21">
    <cfRule type="cellIs" dxfId="31" priority="2" operator="equal">
      <formula>0</formula>
    </cfRule>
  </conditionalFormatting>
  <conditionalFormatting sqref="D20">
    <cfRule type="cellIs" dxfId="30" priority="1" operator="equal">
      <formula>0</formula>
    </cfRule>
  </conditionalFormatting>
  <hyperlinks>
    <hyperlink ref="A33:D33"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AMI63"/>
  <sheetViews>
    <sheetView zoomScale="90" zoomScaleNormal="90" workbookViewId="0">
      <selection activeCell="C3" sqref="C3"/>
    </sheetView>
  </sheetViews>
  <sheetFormatPr baseColWidth="10" defaultColWidth="11.42578125" defaultRowHeight="15.75"/>
  <cols>
    <col min="1" max="1" width="95.5703125" style="1" customWidth="1"/>
    <col min="2" max="4" width="13.5703125" style="2" customWidth="1"/>
    <col min="5" max="5" width="41.42578125" style="1" customWidth="1"/>
    <col min="6" max="8" width="9.5703125" style="1" customWidth="1"/>
    <col min="9" max="16384" width="11.42578125" style="1"/>
  </cols>
  <sheetData>
    <row r="1" spans="1:11" s="4" customFormat="1" ht="57.75" customHeight="1">
      <c r="A1" s="278" t="s">
        <v>232</v>
      </c>
      <c r="B1" s="279"/>
      <c r="C1" s="279"/>
      <c r="D1" s="279"/>
    </row>
    <row r="2" spans="1:11" s="119" customFormat="1" ht="18.75" customHeight="1">
      <c r="A2" s="126" t="s">
        <v>277</v>
      </c>
      <c r="B2" s="127" t="s">
        <v>7</v>
      </c>
      <c r="C2" s="132" t="s">
        <v>6</v>
      </c>
      <c r="D2" s="127" t="s">
        <v>5</v>
      </c>
    </row>
    <row r="3" spans="1:11" s="119" customFormat="1" ht="39" customHeight="1">
      <c r="A3" s="155" t="s">
        <v>278</v>
      </c>
      <c r="B3" s="156">
        <v>24</v>
      </c>
      <c r="C3" s="133"/>
      <c r="D3" s="131">
        <f t="shared" ref="D3:D6" si="0">B3*C3</f>
        <v>0</v>
      </c>
      <c r="G3" s="120"/>
      <c r="H3" s="121"/>
      <c r="I3" s="122"/>
      <c r="J3" s="121"/>
      <c r="K3" s="123"/>
    </row>
    <row r="4" spans="1:11" s="119" customFormat="1" ht="39" customHeight="1">
      <c r="A4" s="155" t="s">
        <v>279</v>
      </c>
      <c r="B4" s="156">
        <v>32</v>
      </c>
      <c r="C4" s="133"/>
      <c r="D4" s="131">
        <f t="shared" si="0"/>
        <v>0</v>
      </c>
      <c r="G4" s="123"/>
      <c r="H4" s="123"/>
      <c r="I4" s="124"/>
      <c r="J4" s="123"/>
      <c r="K4" s="123"/>
    </row>
    <row r="5" spans="1:11" s="119" customFormat="1" ht="39" customHeight="1">
      <c r="A5" s="155" t="s">
        <v>280</v>
      </c>
      <c r="B5" s="156">
        <v>39</v>
      </c>
      <c r="C5" s="133"/>
      <c r="D5" s="131">
        <f t="shared" si="0"/>
        <v>0</v>
      </c>
      <c r="G5" s="123"/>
      <c r="H5" s="123"/>
      <c r="I5" s="124"/>
      <c r="J5" s="123"/>
      <c r="K5" s="123"/>
    </row>
    <row r="6" spans="1:11" s="119" customFormat="1" ht="36.75" customHeight="1">
      <c r="A6" s="155" t="s">
        <v>281</v>
      </c>
      <c r="B6" s="156">
        <v>4.5</v>
      </c>
      <c r="C6" s="133"/>
      <c r="D6" s="131">
        <f t="shared" si="0"/>
        <v>0</v>
      </c>
      <c r="G6" s="123"/>
      <c r="H6" s="123"/>
      <c r="I6" s="124"/>
      <c r="J6" s="123"/>
      <c r="K6" s="123"/>
    </row>
    <row r="7" spans="1:11" s="119" customFormat="1" ht="18.75" customHeight="1">
      <c r="A7" s="126" t="s">
        <v>178</v>
      </c>
      <c r="B7" s="127" t="s">
        <v>7</v>
      </c>
      <c r="C7" s="132" t="s">
        <v>6</v>
      </c>
      <c r="D7" s="127" t="s">
        <v>5</v>
      </c>
    </row>
    <row r="8" spans="1:11" s="119" customFormat="1" ht="18.75" customHeight="1">
      <c r="A8" s="129" t="s">
        <v>179</v>
      </c>
      <c r="B8" s="130">
        <v>6.5</v>
      </c>
      <c r="C8" s="133"/>
      <c r="D8" s="131">
        <f t="shared" ref="D8:D14" si="1">B8*C8</f>
        <v>0</v>
      </c>
      <c r="G8" s="120"/>
      <c r="H8" s="121"/>
      <c r="I8" s="122"/>
      <c r="J8" s="121"/>
      <c r="K8" s="123"/>
    </row>
    <row r="9" spans="1:11" s="119" customFormat="1" ht="18.75" customHeight="1">
      <c r="A9" s="129" t="s">
        <v>180</v>
      </c>
      <c r="B9" s="130">
        <v>7.5</v>
      </c>
      <c r="C9" s="133"/>
      <c r="D9" s="131">
        <f t="shared" si="1"/>
        <v>0</v>
      </c>
      <c r="G9" s="123"/>
      <c r="H9" s="123"/>
      <c r="I9" s="124"/>
      <c r="J9" s="123"/>
      <c r="K9" s="123"/>
    </row>
    <row r="10" spans="1:11" s="119" customFormat="1" ht="18.75" customHeight="1">
      <c r="A10" s="129" t="s">
        <v>181</v>
      </c>
      <c r="B10" s="130">
        <v>7.5</v>
      </c>
      <c r="C10" s="133"/>
      <c r="D10" s="131">
        <f t="shared" ref="D10:D11" si="2">B10*C10</f>
        <v>0</v>
      </c>
      <c r="G10" s="123"/>
      <c r="H10" s="123"/>
      <c r="I10" s="124"/>
      <c r="J10" s="123"/>
      <c r="K10" s="123"/>
    </row>
    <row r="11" spans="1:11" s="119" customFormat="1" ht="18.75" customHeight="1">
      <c r="A11" s="129" t="s">
        <v>182</v>
      </c>
      <c r="B11" s="130">
        <v>9</v>
      </c>
      <c r="C11" s="133"/>
      <c r="D11" s="131">
        <f t="shared" si="2"/>
        <v>0</v>
      </c>
      <c r="G11" s="123"/>
      <c r="H11" s="123"/>
      <c r="I11" s="124"/>
      <c r="J11" s="123"/>
      <c r="K11" s="123"/>
    </row>
    <row r="12" spans="1:11" s="119" customFormat="1" ht="18.75" customHeight="1">
      <c r="A12" s="147" t="s">
        <v>223</v>
      </c>
      <c r="B12" s="130">
        <v>7.5</v>
      </c>
      <c r="C12" s="133"/>
      <c r="D12" s="131">
        <f t="shared" si="1"/>
        <v>0</v>
      </c>
      <c r="G12" s="123"/>
      <c r="H12" s="123"/>
      <c r="I12" s="124"/>
      <c r="J12" s="123"/>
      <c r="K12" s="123"/>
    </row>
    <row r="13" spans="1:11" s="119" customFormat="1" ht="18.75" customHeight="1">
      <c r="A13" s="147" t="s">
        <v>224</v>
      </c>
      <c r="B13" s="130">
        <v>9</v>
      </c>
      <c r="C13" s="133"/>
      <c r="D13" s="131">
        <f t="shared" ref="D13" si="3">B13*C13</f>
        <v>0</v>
      </c>
      <c r="G13" s="123"/>
      <c r="H13" s="123"/>
      <c r="I13" s="124"/>
      <c r="J13" s="123"/>
      <c r="K13" s="123"/>
    </row>
    <row r="14" spans="1:11" s="119" customFormat="1" ht="18.75" customHeight="1">
      <c r="A14" s="161" t="s">
        <v>245</v>
      </c>
      <c r="B14" s="130">
        <v>12</v>
      </c>
      <c r="C14" s="133"/>
      <c r="D14" s="131">
        <f t="shared" si="1"/>
        <v>0</v>
      </c>
      <c r="G14" s="123"/>
      <c r="H14" s="123"/>
      <c r="I14" s="124"/>
      <c r="J14" s="123"/>
      <c r="K14" s="123"/>
    </row>
    <row r="15" spans="1:11" s="119" customFormat="1" ht="18.75" customHeight="1">
      <c r="A15" s="126" t="s">
        <v>183</v>
      </c>
      <c r="B15" s="127" t="s">
        <v>7</v>
      </c>
      <c r="C15" s="128" t="s">
        <v>6</v>
      </c>
      <c r="D15" s="127" t="s">
        <v>5</v>
      </c>
    </row>
    <row r="16" spans="1:11" s="119" customFormat="1" ht="18.75" customHeight="1">
      <c r="A16" s="129" t="s">
        <v>188</v>
      </c>
      <c r="B16" s="130">
        <v>4</v>
      </c>
      <c r="C16" s="133"/>
      <c r="D16" s="131">
        <f t="shared" ref="D16:D19" si="4">B16*C16</f>
        <v>0</v>
      </c>
      <c r="G16" s="123"/>
      <c r="H16" s="123"/>
      <c r="I16" s="124"/>
      <c r="J16" s="123"/>
      <c r="K16" s="123"/>
    </row>
    <row r="17" spans="1:11" s="119" customFormat="1" ht="18.75" customHeight="1">
      <c r="A17" s="129" t="s">
        <v>189</v>
      </c>
      <c r="B17" s="130">
        <v>5.5</v>
      </c>
      <c r="C17" s="133"/>
      <c r="D17" s="131">
        <f t="shared" si="4"/>
        <v>0</v>
      </c>
      <c r="G17" s="123"/>
      <c r="H17" s="123"/>
      <c r="I17" s="124"/>
      <c r="J17" s="123"/>
      <c r="K17" s="123"/>
    </row>
    <row r="18" spans="1:11" s="119" customFormat="1" ht="18.75" customHeight="1">
      <c r="A18" s="129" t="s">
        <v>190</v>
      </c>
      <c r="B18" s="130">
        <v>3.5</v>
      </c>
      <c r="C18" s="133"/>
      <c r="D18" s="131">
        <f t="shared" si="4"/>
        <v>0</v>
      </c>
      <c r="G18" s="123"/>
      <c r="H18" s="123"/>
      <c r="I18" s="124"/>
      <c r="J18" s="123"/>
      <c r="K18" s="123"/>
    </row>
    <row r="19" spans="1:11" s="119" customFormat="1" ht="18.75" customHeight="1">
      <c r="A19" s="129" t="s">
        <v>184</v>
      </c>
      <c r="B19" s="130">
        <v>4</v>
      </c>
      <c r="C19" s="133"/>
      <c r="D19" s="131">
        <f t="shared" si="4"/>
        <v>0</v>
      </c>
      <c r="G19" s="123"/>
      <c r="H19" s="123"/>
      <c r="I19" s="124"/>
      <c r="J19" s="123"/>
      <c r="K19" s="123"/>
    </row>
    <row r="20" spans="1:11" s="119" customFormat="1" ht="18.75" customHeight="1">
      <c r="A20" s="146" t="s">
        <v>246</v>
      </c>
      <c r="B20" s="127" t="s">
        <v>7</v>
      </c>
      <c r="C20" s="128" t="s">
        <v>6</v>
      </c>
      <c r="D20" s="127" t="s">
        <v>5</v>
      </c>
    </row>
    <row r="21" spans="1:11" s="119" customFormat="1" ht="18.75" customHeight="1">
      <c r="A21" s="129" t="s">
        <v>247</v>
      </c>
      <c r="B21" s="130">
        <v>6.5</v>
      </c>
      <c r="C21" s="133"/>
      <c r="D21" s="131">
        <f t="shared" ref="D21:D22" si="5">B21*C21</f>
        <v>0</v>
      </c>
      <c r="G21" s="123"/>
      <c r="H21" s="123"/>
      <c r="I21" s="124"/>
      <c r="J21" s="123"/>
      <c r="K21" s="123"/>
    </row>
    <row r="22" spans="1:11" s="119" customFormat="1" ht="60.75" customHeight="1">
      <c r="A22" s="155" t="s">
        <v>248</v>
      </c>
      <c r="B22" s="156">
        <v>8.5</v>
      </c>
      <c r="C22" s="133"/>
      <c r="D22" s="131">
        <f t="shared" si="5"/>
        <v>0</v>
      </c>
      <c r="G22" s="123"/>
      <c r="H22" s="123"/>
      <c r="I22" s="124"/>
      <c r="J22" s="123"/>
      <c r="K22" s="123"/>
    </row>
    <row r="23" spans="1:11" s="119" customFormat="1" ht="18.75" customHeight="1">
      <c r="A23" s="126" t="s">
        <v>186</v>
      </c>
      <c r="B23" s="127" t="s">
        <v>7</v>
      </c>
      <c r="C23" s="128" t="s">
        <v>6</v>
      </c>
      <c r="D23" s="127" t="s">
        <v>5</v>
      </c>
    </row>
    <row r="24" spans="1:11" s="119" customFormat="1" ht="18.75" customHeight="1">
      <c r="A24" s="129" t="s">
        <v>192</v>
      </c>
      <c r="B24" s="130">
        <v>2.2000000000000002</v>
      </c>
      <c r="C24" s="133"/>
      <c r="D24" s="131">
        <f>B24*C24</f>
        <v>0</v>
      </c>
      <c r="G24" s="123"/>
      <c r="H24" s="123"/>
      <c r="I24" s="124"/>
      <c r="J24" s="123"/>
      <c r="K24" s="123"/>
    </row>
    <row r="25" spans="1:11" s="119" customFormat="1" ht="18.75" customHeight="1">
      <c r="A25" s="129" t="s">
        <v>193</v>
      </c>
      <c r="B25" s="130">
        <v>2.2000000000000002</v>
      </c>
      <c r="C25" s="133"/>
      <c r="D25" s="131">
        <f t="shared" ref="D25:D31" si="6">B25*C25</f>
        <v>0</v>
      </c>
      <c r="G25" s="123"/>
      <c r="H25" s="123"/>
      <c r="I25" s="124"/>
      <c r="J25" s="123"/>
      <c r="K25" s="123"/>
    </row>
    <row r="26" spans="1:11" s="119" customFormat="1" ht="18.75" customHeight="1">
      <c r="A26" s="129" t="s">
        <v>194</v>
      </c>
      <c r="B26" s="130">
        <v>2.2000000000000002</v>
      </c>
      <c r="C26" s="133"/>
      <c r="D26" s="131">
        <f t="shared" si="6"/>
        <v>0</v>
      </c>
      <c r="G26" s="123"/>
      <c r="H26" s="123"/>
      <c r="I26" s="124"/>
      <c r="J26" s="123"/>
      <c r="K26" s="123"/>
    </row>
    <row r="27" spans="1:11" s="119" customFormat="1" ht="18.75" customHeight="1">
      <c r="A27" s="129" t="s">
        <v>195</v>
      </c>
      <c r="B27" s="130">
        <v>2.2000000000000002</v>
      </c>
      <c r="C27" s="133"/>
      <c r="D27" s="131">
        <f t="shared" si="6"/>
        <v>0</v>
      </c>
      <c r="G27" s="123"/>
      <c r="H27" s="123"/>
      <c r="I27" s="124"/>
      <c r="J27" s="123"/>
      <c r="K27" s="123"/>
    </row>
    <row r="28" spans="1:11" s="119" customFormat="1" ht="18.75" customHeight="1">
      <c r="A28" s="129" t="s">
        <v>196</v>
      </c>
      <c r="B28" s="130">
        <v>2.2000000000000002</v>
      </c>
      <c r="C28" s="133"/>
      <c r="D28" s="131">
        <f t="shared" si="6"/>
        <v>0</v>
      </c>
      <c r="G28" s="123"/>
      <c r="H28" s="123"/>
      <c r="I28" s="124"/>
      <c r="J28" s="123"/>
      <c r="K28" s="123"/>
    </row>
    <row r="29" spans="1:11" s="119" customFormat="1" ht="18.75" customHeight="1">
      <c r="A29" s="129" t="s">
        <v>197</v>
      </c>
      <c r="B29" s="130">
        <v>2.2000000000000002</v>
      </c>
      <c r="C29" s="133"/>
      <c r="D29" s="131">
        <f t="shared" si="6"/>
        <v>0</v>
      </c>
      <c r="G29" s="123"/>
      <c r="H29" s="123"/>
      <c r="I29" s="124"/>
      <c r="J29" s="123"/>
      <c r="K29" s="123"/>
    </row>
    <row r="30" spans="1:11" s="119" customFormat="1" ht="18.75" customHeight="1">
      <c r="A30" s="129" t="s">
        <v>198</v>
      </c>
      <c r="B30" s="130">
        <v>2.2000000000000002</v>
      </c>
      <c r="C30" s="133"/>
      <c r="D30" s="131">
        <f t="shared" si="6"/>
        <v>0</v>
      </c>
      <c r="G30" s="123"/>
      <c r="H30" s="123"/>
      <c r="I30" s="124"/>
      <c r="J30" s="123"/>
      <c r="K30" s="123"/>
    </row>
    <row r="31" spans="1:11" s="119" customFormat="1" ht="18.75" customHeight="1">
      <c r="A31" s="129" t="s">
        <v>199</v>
      </c>
      <c r="B31" s="130">
        <v>2.2000000000000002</v>
      </c>
      <c r="C31" s="133"/>
      <c r="D31" s="131">
        <f t="shared" si="6"/>
        <v>0</v>
      </c>
      <c r="G31" s="123"/>
      <c r="H31" s="123"/>
      <c r="I31" s="124"/>
      <c r="J31" s="123"/>
      <c r="K31" s="123"/>
    </row>
    <row r="32" spans="1:11" s="119" customFormat="1" ht="18.75" customHeight="1">
      <c r="A32" s="146" t="s">
        <v>185</v>
      </c>
      <c r="B32" s="127" t="s">
        <v>7</v>
      </c>
      <c r="C32" s="128" t="s">
        <v>6</v>
      </c>
      <c r="D32" s="127" t="s">
        <v>5</v>
      </c>
    </row>
    <row r="33" spans="1:1023" s="119" customFormat="1" ht="36.75" customHeight="1">
      <c r="A33" s="157" t="s">
        <v>249</v>
      </c>
      <c r="B33" s="159">
        <v>4.5</v>
      </c>
      <c r="C33" s="133"/>
      <c r="D33" s="131">
        <f t="shared" ref="D33:D60" si="7">B33*C33</f>
        <v>0</v>
      </c>
      <c r="G33" s="123"/>
      <c r="H33" s="123"/>
      <c r="I33" s="124"/>
      <c r="J33" s="123"/>
      <c r="K33" s="123"/>
    </row>
    <row r="34" spans="1:1023" s="119" customFormat="1" ht="39.75" customHeight="1">
      <c r="A34" s="157" t="s">
        <v>250</v>
      </c>
      <c r="B34" s="159">
        <v>18</v>
      </c>
      <c r="C34" s="133"/>
      <c r="D34" s="131">
        <f t="shared" si="7"/>
        <v>0</v>
      </c>
      <c r="G34" s="123"/>
      <c r="H34" s="123"/>
      <c r="I34" s="124"/>
      <c r="J34" s="123"/>
      <c r="K34" s="123"/>
    </row>
    <row r="35" spans="1:1023" s="119" customFormat="1" ht="39.75" customHeight="1">
      <c r="A35" s="157" t="s">
        <v>251</v>
      </c>
      <c r="B35" s="159">
        <v>26</v>
      </c>
      <c r="C35" s="133"/>
      <c r="D35" s="131">
        <f t="shared" si="7"/>
        <v>0</v>
      </c>
      <c r="G35" s="123"/>
      <c r="H35" s="123"/>
      <c r="I35" s="124"/>
      <c r="J35" s="123"/>
      <c r="K35" s="123"/>
    </row>
    <row r="36" spans="1:1023" s="119" customFormat="1" ht="44.25" customHeight="1">
      <c r="A36" s="157" t="s">
        <v>252</v>
      </c>
      <c r="B36" s="159">
        <v>32</v>
      </c>
      <c r="C36" s="133"/>
      <c r="D36" s="131">
        <f t="shared" ref="D36" si="8">B36*C36</f>
        <v>0</v>
      </c>
      <c r="G36" s="123"/>
      <c r="H36" s="123"/>
      <c r="I36" s="124"/>
      <c r="J36" s="123"/>
      <c r="K36" s="123"/>
    </row>
    <row r="37" spans="1:1023" s="119" customFormat="1" ht="36.75" customHeight="1">
      <c r="A37" s="157" t="s">
        <v>253</v>
      </c>
      <c r="B37" s="159">
        <v>4</v>
      </c>
      <c r="C37" s="133"/>
      <c r="D37" s="131">
        <f t="shared" si="7"/>
        <v>0</v>
      </c>
      <c r="G37" s="123"/>
      <c r="H37" s="123"/>
      <c r="I37" s="124"/>
      <c r="J37" s="123"/>
      <c r="K37" s="123"/>
    </row>
    <row r="38" spans="1:1023" s="119" customFormat="1" ht="38.25" customHeight="1">
      <c r="A38" s="157" t="s">
        <v>254</v>
      </c>
      <c r="B38" s="159">
        <v>16</v>
      </c>
      <c r="C38" s="133"/>
      <c r="D38" s="131">
        <f t="shared" si="7"/>
        <v>0</v>
      </c>
      <c r="G38" s="123"/>
      <c r="H38" s="123"/>
      <c r="I38" s="124"/>
      <c r="J38" s="123"/>
      <c r="K38" s="123"/>
    </row>
    <row r="39" spans="1:1023" s="119" customFormat="1" ht="44.25" customHeight="1">
      <c r="A39" s="157" t="s">
        <v>255</v>
      </c>
      <c r="B39" s="159">
        <v>24</v>
      </c>
      <c r="C39" s="133"/>
      <c r="D39" s="131">
        <f t="shared" si="7"/>
        <v>0</v>
      </c>
      <c r="G39" s="123"/>
      <c r="H39" s="123"/>
      <c r="I39" s="124"/>
      <c r="J39" s="123"/>
      <c r="K39" s="123"/>
    </row>
    <row r="40" spans="1:1023" s="119" customFormat="1" ht="36" customHeight="1">
      <c r="A40" s="157" t="s">
        <v>256</v>
      </c>
      <c r="B40" s="159">
        <v>30</v>
      </c>
      <c r="C40" s="133"/>
      <c r="D40" s="131">
        <f t="shared" si="7"/>
        <v>0</v>
      </c>
      <c r="G40" s="123"/>
      <c r="H40" s="123"/>
      <c r="I40" s="124"/>
      <c r="J40" s="123"/>
      <c r="K40" s="123"/>
    </row>
    <row r="41" spans="1:1023" s="119" customFormat="1" ht="39" customHeight="1">
      <c r="A41" s="157" t="s">
        <v>257</v>
      </c>
      <c r="B41" s="159">
        <v>4.9000000000000004</v>
      </c>
      <c r="C41" s="133"/>
      <c r="D41" s="131">
        <f t="shared" si="7"/>
        <v>0</v>
      </c>
      <c r="G41" s="123"/>
      <c r="H41" s="123"/>
      <c r="I41" s="124"/>
      <c r="J41" s="123"/>
      <c r="K41" s="123"/>
    </row>
    <row r="42" spans="1:1023" s="125" customFormat="1" ht="38.25" customHeight="1">
      <c r="A42" s="157" t="s">
        <v>258</v>
      </c>
      <c r="B42" s="160">
        <v>19.5</v>
      </c>
      <c r="C42" s="142"/>
      <c r="D42" s="131">
        <f t="shared" ref="D42:D43" si="9">B42*C42</f>
        <v>0</v>
      </c>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19"/>
      <c r="IP42" s="119"/>
      <c r="IQ42" s="119"/>
      <c r="IR42" s="119"/>
      <c r="IS42" s="119"/>
      <c r="IT42" s="119"/>
      <c r="IU42" s="119"/>
      <c r="IV42" s="119"/>
      <c r="IW42" s="119"/>
      <c r="IX42" s="119"/>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19"/>
      <c r="NJ42" s="119"/>
      <c r="NK42" s="119"/>
      <c r="NL42" s="119"/>
      <c r="NM42" s="119"/>
      <c r="NN42" s="119"/>
      <c r="NO42" s="119"/>
      <c r="NP42" s="119"/>
      <c r="NQ42" s="119"/>
      <c r="NR42" s="119"/>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19"/>
      <c r="SD42" s="119"/>
      <c r="SE42" s="119"/>
      <c r="SF42" s="119"/>
      <c r="SG42" s="119"/>
      <c r="SH42" s="119"/>
      <c r="SI42" s="119"/>
      <c r="SJ42" s="119"/>
      <c r="SK42" s="119"/>
      <c r="SL42" s="119"/>
      <c r="SM42" s="119"/>
      <c r="SN42" s="119"/>
      <c r="SO42" s="119"/>
      <c r="SP42" s="119"/>
      <c r="SQ42" s="119"/>
      <c r="SR42" s="119"/>
      <c r="SS42" s="119"/>
      <c r="ST42" s="119"/>
      <c r="SU42" s="119"/>
      <c r="SV42" s="119"/>
      <c r="SW42" s="119"/>
      <c r="SX42" s="119"/>
      <c r="SY42" s="119"/>
      <c r="SZ42" s="119"/>
      <c r="TA42" s="119"/>
      <c r="TB42" s="119"/>
      <c r="TC42" s="119"/>
      <c r="TD42" s="119"/>
      <c r="TE42" s="119"/>
      <c r="TF42" s="119"/>
      <c r="TG42" s="119"/>
      <c r="TH42" s="119"/>
      <c r="TI42" s="119"/>
      <c r="TJ42" s="119"/>
      <c r="TK42" s="119"/>
      <c r="TL42" s="119"/>
      <c r="TM42" s="119"/>
      <c r="TN42" s="119"/>
      <c r="TO42" s="119"/>
      <c r="TP42" s="119"/>
      <c r="TQ42" s="119"/>
      <c r="TR42" s="119"/>
      <c r="TS42" s="119"/>
      <c r="TT42" s="119"/>
      <c r="TU42" s="119"/>
      <c r="TV42" s="119"/>
      <c r="TW42" s="119"/>
      <c r="TX42" s="119"/>
      <c r="TY42" s="119"/>
      <c r="TZ42" s="119"/>
      <c r="UA42" s="119"/>
      <c r="UB42" s="119"/>
      <c r="UC42" s="119"/>
      <c r="UD42" s="119"/>
      <c r="UE42" s="119"/>
      <c r="UF42" s="119"/>
      <c r="UG42" s="119"/>
      <c r="UH42" s="119"/>
      <c r="UI42" s="119"/>
      <c r="UJ42" s="119"/>
      <c r="UK42" s="119"/>
      <c r="UL42" s="119"/>
      <c r="UM42" s="119"/>
      <c r="UN42" s="119"/>
      <c r="UO42" s="119"/>
      <c r="UP42" s="119"/>
      <c r="UQ42" s="119"/>
      <c r="UR42" s="119"/>
      <c r="US42" s="119"/>
      <c r="UT42" s="119"/>
      <c r="UU42" s="119"/>
      <c r="UV42" s="119"/>
      <c r="UW42" s="119"/>
      <c r="UX42" s="119"/>
      <c r="UY42" s="119"/>
      <c r="UZ42" s="119"/>
      <c r="VA42" s="119"/>
      <c r="VB42" s="119"/>
      <c r="VC42" s="119"/>
      <c r="VD42" s="119"/>
      <c r="VE42" s="119"/>
      <c r="VF42" s="119"/>
      <c r="VG42" s="119"/>
      <c r="VH42" s="119"/>
      <c r="VI42" s="119"/>
      <c r="VJ42" s="119"/>
      <c r="VK42" s="119"/>
      <c r="VL42" s="119"/>
      <c r="VM42" s="119"/>
      <c r="VN42" s="119"/>
      <c r="VO42" s="119"/>
      <c r="VP42" s="119"/>
      <c r="VQ42" s="119"/>
      <c r="VR42" s="119"/>
      <c r="VS42" s="119"/>
      <c r="VT42" s="119"/>
      <c r="VU42" s="119"/>
      <c r="VV42" s="119"/>
      <c r="VW42" s="119"/>
      <c r="VX42" s="119"/>
      <c r="VY42" s="119"/>
      <c r="VZ42" s="119"/>
      <c r="WA42" s="119"/>
      <c r="WB42" s="119"/>
      <c r="WC42" s="119"/>
      <c r="WD42" s="119"/>
      <c r="WE42" s="119"/>
      <c r="WF42" s="119"/>
      <c r="WG42" s="119"/>
      <c r="WH42" s="119"/>
      <c r="WI42" s="119"/>
      <c r="WJ42" s="119"/>
      <c r="WK42" s="119"/>
      <c r="WL42" s="119"/>
      <c r="WM42" s="119"/>
      <c r="WN42" s="119"/>
      <c r="WO42" s="119"/>
      <c r="WP42" s="119"/>
      <c r="WQ42" s="119"/>
      <c r="WR42" s="119"/>
      <c r="WS42" s="119"/>
      <c r="WT42" s="119"/>
      <c r="WU42" s="119"/>
      <c r="WV42" s="119"/>
      <c r="WW42" s="119"/>
      <c r="WX42" s="119"/>
      <c r="WY42" s="119"/>
      <c r="WZ42" s="119"/>
      <c r="XA42" s="119"/>
      <c r="XB42" s="119"/>
      <c r="XC42" s="119"/>
      <c r="XD42" s="119"/>
      <c r="XE42" s="119"/>
      <c r="XF42" s="119"/>
      <c r="XG42" s="119"/>
      <c r="XH42" s="119"/>
      <c r="XI42" s="119"/>
      <c r="XJ42" s="119"/>
      <c r="XK42" s="119"/>
      <c r="XL42" s="119"/>
      <c r="XM42" s="119"/>
      <c r="XN42" s="119"/>
      <c r="XO42" s="119"/>
      <c r="XP42" s="119"/>
      <c r="XQ42" s="119"/>
      <c r="XR42" s="119"/>
      <c r="XS42" s="119"/>
      <c r="XT42" s="119"/>
      <c r="XU42" s="119"/>
      <c r="XV42" s="119"/>
      <c r="XW42" s="119"/>
      <c r="XX42" s="119"/>
      <c r="XY42" s="119"/>
      <c r="XZ42" s="119"/>
      <c r="YA42" s="119"/>
      <c r="YB42" s="119"/>
      <c r="YC42" s="119"/>
      <c r="YD42" s="119"/>
      <c r="YE42" s="119"/>
      <c r="YF42" s="119"/>
      <c r="YG42" s="119"/>
      <c r="YH42" s="119"/>
      <c r="YI42" s="119"/>
      <c r="YJ42" s="119"/>
      <c r="YK42" s="119"/>
      <c r="YL42" s="119"/>
      <c r="YM42" s="119"/>
      <c r="YN42" s="119"/>
      <c r="YO42" s="119"/>
      <c r="YP42" s="119"/>
      <c r="YQ42" s="119"/>
      <c r="YR42" s="119"/>
      <c r="YS42" s="119"/>
      <c r="YT42" s="119"/>
      <c r="YU42" s="119"/>
      <c r="YV42" s="119"/>
      <c r="YW42" s="119"/>
      <c r="YX42" s="119"/>
      <c r="YY42" s="119"/>
      <c r="YZ42" s="119"/>
      <c r="ZA42" s="119"/>
      <c r="ZB42" s="119"/>
      <c r="ZC42" s="119"/>
      <c r="ZD42" s="119"/>
      <c r="ZE42" s="119"/>
      <c r="ZF42" s="119"/>
      <c r="ZG42" s="119"/>
      <c r="ZH42" s="119"/>
      <c r="ZI42" s="119"/>
      <c r="ZJ42" s="119"/>
      <c r="ZK42" s="119"/>
      <c r="ZL42" s="119"/>
      <c r="ZM42" s="119"/>
      <c r="ZN42" s="119"/>
      <c r="ZO42" s="119"/>
      <c r="ZP42" s="119"/>
      <c r="ZQ42" s="119"/>
      <c r="ZR42" s="119"/>
      <c r="ZS42" s="119"/>
      <c r="ZT42" s="119"/>
      <c r="ZU42" s="119"/>
      <c r="ZV42" s="119"/>
      <c r="ZW42" s="119"/>
      <c r="ZX42" s="119"/>
      <c r="ZY42" s="119"/>
      <c r="ZZ42" s="119"/>
      <c r="AAA42" s="119"/>
      <c r="AAB42" s="119"/>
      <c r="AAC42" s="119"/>
      <c r="AAD42" s="119"/>
      <c r="AAE42" s="119"/>
      <c r="AAF42" s="119"/>
      <c r="AAG42" s="119"/>
      <c r="AAH42" s="119"/>
      <c r="AAI42" s="119"/>
      <c r="AAJ42" s="119"/>
      <c r="AAK42" s="119"/>
      <c r="AAL42" s="119"/>
      <c r="AAM42" s="119"/>
      <c r="AAN42" s="119"/>
      <c r="AAO42" s="119"/>
      <c r="AAP42" s="119"/>
      <c r="AAQ42" s="119"/>
      <c r="AAR42" s="119"/>
      <c r="AAS42" s="119"/>
      <c r="AAT42" s="119"/>
      <c r="AAU42" s="119"/>
      <c r="AAV42" s="119"/>
      <c r="AAW42" s="119"/>
      <c r="AAX42" s="119"/>
      <c r="AAY42" s="119"/>
      <c r="AAZ42" s="119"/>
      <c r="ABA42" s="119"/>
      <c r="ABB42" s="119"/>
      <c r="ABC42" s="119"/>
      <c r="ABD42" s="119"/>
      <c r="ABE42" s="119"/>
      <c r="ABF42" s="119"/>
      <c r="ABG42" s="119"/>
      <c r="ABH42" s="119"/>
      <c r="ABI42" s="119"/>
      <c r="ABJ42" s="119"/>
      <c r="ABK42" s="119"/>
      <c r="ABL42" s="119"/>
      <c r="ABM42" s="119"/>
      <c r="ABN42" s="119"/>
      <c r="ABO42" s="119"/>
      <c r="ABP42" s="119"/>
      <c r="ABQ42" s="119"/>
      <c r="ABR42" s="119"/>
      <c r="ABS42" s="119"/>
      <c r="ABT42" s="119"/>
      <c r="ABU42" s="119"/>
      <c r="ABV42" s="119"/>
      <c r="ABW42" s="119"/>
      <c r="ABX42" s="119"/>
      <c r="ABY42" s="119"/>
      <c r="ABZ42" s="119"/>
      <c r="ACA42" s="119"/>
      <c r="ACB42" s="119"/>
      <c r="ACC42" s="119"/>
      <c r="ACD42" s="119"/>
      <c r="ACE42" s="119"/>
      <c r="ACF42" s="119"/>
      <c r="ACG42" s="119"/>
      <c r="ACH42" s="119"/>
      <c r="ACI42" s="119"/>
      <c r="ACJ42" s="119"/>
      <c r="ACK42" s="119"/>
      <c r="ACL42" s="119"/>
      <c r="ACM42" s="119"/>
      <c r="ACN42" s="119"/>
      <c r="ACO42" s="119"/>
      <c r="ACP42" s="119"/>
      <c r="ACQ42" s="119"/>
      <c r="ACR42" s="119"/>
      <c r="ACS42" s="119"/>
      <c r="ACT42" s="119"/>
      <c r="ACU42" s="119"/>
      <c r="ACV42" s="119"/>
      <c r="ACW42" s="119"/>
      <c r="ACX42" s="119"/>
      <c r="ACY42" s="119"/>
      <c r="ACZ42" s="119"/>
      <c r="ADA42" s="119"/>
      <c r="ADB42" s="119"/>
      <c r="ADC42" s="119"/>
      <c r="ADD42" s="119"/>
      <c r="ADE42" s="119"/>
      <c r="ADF42" s="119"/>
      <c r="ADG42" s="119"/>
      <c r="ADH42" s="119"/>
      <c r="ADI42" s="119"/>
      <c r="ADJ42" s="119"/>
      <c r="ADK42" s="119"/>
      <c r="ADL42" s="119"/>
      <c r="ADM42" s="119"/>
      <c r="ADN42" s="119"/>
      <c r="ADO42" s="119"/>
      <c r="ADP42" s="119"/>
      <c r="ADQ42" s="119"/>
      <c r="ADR42" s="119"/>
      <c r="ADS42" s="119"/>
      <c r="ADT42" s="119"/>
      <c r="ADU42" s="119"/>
      <c r="ADV42" s="119"/>
      <c r="ADW42" s="119"/>
      <c r="ADX42" s="119"/>
      <c r="ADY42" s="119"/>
      <c r="ADZ42" s="119"/>
      <c r="AEA42" s="119"/>
      <c r="AEB42" s="119"/>
      <c r="AEC42" s="119"/>
      <c r="AED42" s="119"/>
      <c r="AEE42" s="119"/>
      <c r="AEF42" s="119"/>
      <c r="AEG42" s="119"/>
      <c r="AEH42" s="119"/>
      <c r="AEI42" s="119"/>
      <c r="AEJ42" s="119"/>
      <c r="AEK42" s="119"/>
      <c r="AEL42" s="119"/>
      <c r="AEM42" s="119"/>
      <c r="AEN42" s="119"/>
      <c r="AEO42" s="119"/>
      <c r="AEP42" s="119"/>
      <c r="AEQ42" s="119"/>
      <c r="AER42" s="119"/>
      <c r="AES42" s="119"/>
      <c r="AET42" s="119"/>
      <c r="AEU42" s="119"/>
      <c r="AEV42" s="119"/>
      <c r="AEW42" s="119"/>
      <c r="AEX42" s="119"/>
      <c r="AEY42" s="119"/>
      <c r="AEZ42" s="119"/>
      <c r="AFA42" s="119"/>
      <c r="AFB42" s="119"/>
      <c r="AFC42" s="119"/>
      <c r="AFD42" s="119"/>
      <c r="AFE42" s="119"/>
      <c r="AFF42" s="119"/>
      <c r="AFG42" s="119"/>
      <c r="AFH42" s="119"/>
      <c r="AFI42" s="119"/>
      <c r="AFJ42" s="119"/>
      <c r="AFK42" s="119"/>
      <c r="AFL42" s="119"/>
      <c r="AFM42" s="119"/>
      <c r="AFN42" s="119"/>
      <c r="AFO42" s="119"/>
      <c r="AFP42" s="119"/>
      <c r="AFQ42" s="119"/>
      <c r="AFR42" s="119"/>
      <c r="AFS42" s="119"/>
      <c r="AFT42" s="119"/>
      <c r="AFU42" s="119"/>
      <c r="AFV42" s="119"/>
      <c r="AFW42" s="119"/>
      <c r="AFX42" s="119"/>
      <c r="AFY42" s="119"/>
      <c r="AFZ42" s="119"/>
      <c r="AGA42" s="119"/>
      <c r="AGB42" s="119"/>
      <c r="AGC42" s="119"/>
      <c r="AGD42" s="119"/>
      <c r="AGE42" s="119"/>
      <c r="AGF42" s="119"/>
      <c r="AGG42" s="119"/>
      <c r="AGH42" s="119"/>
      <c r="AGI42" s="119"/>
      <c r="AGJ42" s="119"/>
      <c r="AGK42" s="119"/>
      <c r="AGL42" s="119"/>
      <c r="AGM42" s="119"/>
      <c r="AGN42" s="119"/>
      <c r="AGO42" s="119"/>
      <c r="AGP42" s="119"/>
      <c r="AGQ42" s="119"/>
      <c r="AGR42" s="119"/>
      <c r="AGS42" s="119"/>
      <c r="AGT42" s="119"/>
      <c r="AGU42" s="119"/>
      <c r="AGV42" s="119"/>
      <c r="AGW42" s="119"/>
      <c r="AGX42" s="119"/>
      <c r="AGY42" s="119"/>
      <c r="AGZ42" s="119"/>
      <c r="AHA42" s="119"/>
      <c r="AHB42" s="119"/>
      <c r="AHC42" s="119"/>
      <c r="AHD42" s="119"/>
      <c r="AHE42" s="119"/>
      <c r="AHF42" s="119"/>
      <c r="AHG42" s="119"/>
      <c r="AHH42" s="119"/>
      <c r="AHI42" s="119"/>
      <c r="AHJ42" s="119"/>
      <c r="AHK42" s="119"/>
      <c r="AHL42" s="119"/>
      <c r="AHM42" s="119"/>
      <c r="AHN42" s="119"/>
      <c r="AHO42" s="119"/>
      <c r="AHP42" s="119"/>
      <c r="AHQ42" s="119"/>
      <c r="AHR42" s="119"/>
      <c r="AHS42" s="119"/>
      <c r="AHT42" s="119"/>
      <c r="AHU42" s="119"/>
      <c r="AHV42" s="119"/>
      <c r="AHW42" s="119"/>
      <c r="AHX42" s="119"/>
      <c r="AHY42" s="119"/>
      <c r="AHZ42" s="119"/>
      <c r="AIA42" s="119"/>
      <c r="AIB42" s="119"/>
      <c r="AIC42" s="119"/>
      <c r="AID42" s="119"/>
      <c r="AIE42" s="119"/>
      <c r="AIF42" s="119"/>
      <c r="AIG42" s="119"/>
      <c r="AIH42" s="119"/>
      <c r="AII42" s="119"/>
      <c r="AIJ42" s="119"/>
      <c r="AIK42" s="119"/>
      <c r="AIL42" s="119"/>
      <c r="AIM42" s="119"/>
      <c r="AIN42" s="119"/>
      <c r="AIO42" s="119"/>
      <c r="AIP42" s="119"/>
      <c r="AIQ42" s="119"/>
      <c r="AIR42" s="119"/>
      <c r="AIS42" s="119"/>
      <c r="AIT42" s="119"/>
      <c r="AIU42" s="119"/>
      <c r="AIV42" s="119"/>
      <c r="AIW42" s="119"/>
      <c r="AIX42" s="119"/>
      <c r="AIY42" s="119"/>
      <c r="AIZ42" s="119"/>
      <c r="AJA42" s="119"/>
      <c r="AJB42" s="119"/>
      <c r="AJC42" s="119"/>
      <c r="AJD42" s="119"/>
      <c r="AJE42" s="119"/>
      <c r="AJF42" s="119"/>
      <c r="AJG42" s="119"/>
      <c r="AJH42" s="119"/>
      <c r="AJI42" s="119"/>
      <c r="AJJ42" s="119"/>
      <c r="AJK42" s="119"/>
      <c r="AJL42" s="119"/>
      <c r="AJM42" s="119"/>
      <c r="AJN42" s="119"/>
      <c r="AJO42" s="119"/>
      <c r="AJP42" s="119"/>
      <c r="AJQ42" s="119"/>
      <c r="AJR42" s="119"/>
      <c r="AJS42" s="119"/>
      <c r="AJT42" s="119"/>
      <c r="AJU42" s="119"/>
      <c r="AJV42" s="119"/>
      <c r="AJW42" s="119"/>
      <c r="AJX42" s="119"/>
      <c r="AJY42" s="119"/>
      <c r="AJZ42" s="119"/>
      <c r="AKA42" s="119"/>
      <c r="AKB42" s="119"/>
      <c r="AKC42" s="119"/>
      <c r="AKD42" s="119"/>
      <c r="AKE42" s="119"/>
      <c r="AKF42" s="119"/>
      <c r="AKG42" s="119"/>
      <c r="AKH42" s="119"/>
      <c r="AKI42" s="119"/>
      <c r="AKJ42" s="119"/>
      <c r="AKK42" s="119"/>
      <c r="AKL42" s="119"/>
      <c r="AKM42" s="119"/>
      <c r="AKN42" s="119"/>
      <c r="AKO42" s="119"/>
      <c r="AKP42" s="119"/>
      <c r="AKQ42" s="119"/>
      <c r="AKR42" s="119"/>
      <c r="AKS42" s="119"/>
      <c r="AKT42" s="119"/>
      <c r="AKU42" s="119"/>
      <c r="AKV42" s="119"/>
      <c r="AKW42" s="119"/>
      <c r="AKX42" s="119"/>
      <c r="AKY42" s="119"/>
      <c r="AKZ42" s="119"/>
      <c r="ALA42" s="119"/>
      <c r="ALB42" s="119"/>
      <c r="ALC42" s="119"/>
      <c r="ALD42" s="119"/>
      <c r="ALE42" s="119"/>
      <c r="ALF42" s="119"/>
      <c r="ALG42" s="119"/>
      <c r="ALH42" s="119"/>
      <c r="ALI42" s="119"/>
      <c r="ALJ42" s="119"/>
      <c r="ALK42" s="119"/>
      <c r="ALL42" s="119"/>
      <c r="ALM42" s="119"/>
      <c r="ALN42" s="119"/>
      <c r="ALO42" s="119"/>
      <c r="ALP42" s="119"/>
      <c r="ALQ42" s="119"/>
      <c r="ALR42" s="119"/>
      <c r="ALS42" s="119"/>
      <c r="ALT42" s="119"/>
      <c r="ALU42" s="119"/>
      <c r="ALV42" s="119"/>
      <c r="ALW42" s="119"/>
      <c r="ALX42" s="119"/>
      <c r="ALY42" s="119"/>
      <c r="ALZ42" s="119"/>
      <c r="AMA42" s="119"/>
      <c r="AMB42" s="119"/>
      <c r="AMC42" s="119"/>
      <c r="AMD42" s="119"/>
      <c r="AME42" s="119"/>
      <c r="AMF42" s="119"/>
      <c r="AMG42" s="119"/>
      <c r="AMH42" s="119"/>
      <c r="AMI42" s="119"/>
    </row>
    <row r="43" spans="1:1023" s="125" customFormat="1" ht="18.75" customHeight="1">
      <c r="A43" s="157" t="s">
        <v>259</v>
      </c>
      <c r="B43" s="160">
        <v>3.5</v>
      </c>
      <c r="C43" s="142"/>
      <c r="D43" s="131">
        <f t="shared" si="9"/>
        <v>0</v>
      </c>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19"/>
      <c r="DV43" s="119"/>
      <c r="DW43" s="119"/>
      <c r="DX43" s="119"/>
      <c r="DY43" s="119"/>
      <c r="DZ43" s="119"/>
      <c r="EA43" s="119"/>
      <c r="EB43" s="119"/>
      <c r="EC43" s="119"/>
      <c r="ED43" s="119"/>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19"/>
      <c r="IP43" s="119"/>
      <c r="IQ43" s="119"/>
      <c r="IR43" s="119"/>
      <c r="IS43" s="119"/>
      <c r="IT43" s="119"/>
      <c r="IU43" s="119"/>
      <c r="IV43" s="119"/>
      <c r="IW43" s="119"/>
      <c r="IX43" s="119"/>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19"/>
      <c r="NJ43" s="119"/>
      <c r="NK43" s="119"/>
      <c r="NL43" s="119"/>
      <c r="NM43" s="119"/>
      <c r="NN43" s="119"/>
      <c r="NO43" s="119"/>
      <c r="NP43" s="119"/>
      <c r="NQ43" s="119"/>
      <c r="NR43" s="119"/>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19"/>
      <c r="SD43" s="119"/>
      <c r="SE43" s="119"/>
      <c r="SF43" s="119"/>
      <c r="SG43" s="119"/>
      <c r="SH43" s="119"/>
      <c r="SI43" s="119"/>
      <c r="SJ43" s="119"/>
      <c r="SK43" s="119"/>
      <c r="SL43" s="119"/>
      <c r="SM43" s="119"/>
      <c r="SN43" s="119"/>
      <c r="SO43" s="119"/>
      <c r="SP43" s="119"/>
      <c r="SQ43" s="119"/>
      <c r="SR43" s="119"/>
      <c r="SS43" s="119"/>
      <c r="ST43" s="119"/>
      <c r="SU43" s="119"/>
      <c r="SV43" s="119"/>
      <c r="SW43" s="119"/>
      <c r="SX43" s="119"/>
      <c r="SY43" s="119"/>
      <c r="SZ43" s="119"/>
      <c r="TA43" s="119"/>
      <c r="TB43" s="119"/>
      <c r="TC43" s="119"/>
      <c r="TD43" s="119"/>
      <c r="TE43" s="119"/>
      <c r="TF43" s="119"/>
      <c r="TG43" s="119"/>
      <c r="TH43" s="119"/>
      <c r="TI43" s="119"/>
      <c r="TJ43" s="119"/>
      <c r="TK43" s="119"/>
      <c r="TL43" s="119"/>
      <c r="TM43" s="119"/>
      <c r="TN43" s="119"/>
      <c r="TO43" s="119"/>
      <c r="TP43" s="119"/>
      <c r="TQ43" s="119"/>
      <c r="TR43" s="119"/>
      <c r="TS43" s="119"/>
      <c r="TT43" s="119"/>
      <c r="TU43" s="119"/>
      <c r="TV43" s="119"/>
      <c r="TW43" s="119"/>
      <c r="TX43" s="119"/>
      <c r="TY43" s="119"/>
      <c r="TZ43" s="119"/>
      <c r="UA43" s="119"/>
      <c r="UB43" s="119"/>
      <c r="UC43" s="119"/>
      <c r="UD43" s="119"/>
      <c r="UE43" s="119"/>
      <c r="UF43" s="119"/>
      <c r="UG43" s="119"/>
      <c r="UH43" s="119"/>
      <c r="UI43" s="119"/>
      <c r="UJ43" s="119"/>
      <c r="UK43" s="119"/>
      <c r="UL43" s="119"/>
      <c r="UM43" s="119"/>
      <c r="UN43" s="119"/>
      <c r="UO43" s="119"/>
      <c r="UP43" s="119"/>
      <c r="UQ43" s="119"/>
      <c r="UR43" s="119"/>
      <c r="US43" s="119"/>
      <c r="UT43" s="119"/>
      <c r="UU43" s="119"/>
      <c r="UV43" s="119"/>
      <c r="UW43" s="119"/>
      <c r="UX43" s="119"/>
      <c r="UY43" s="119"/>
      <c r="UZ43" s="119"/>
      <c r="VA43" s="119"/>
      <c r="VB43" s="119"/>
      <c r="VC43" s="119"/>
      <c r="VD43" s="119"/>
      <c r="VE43" s="119"/>
      <c r="VF43" s="119"/>
      <c r="VG43" s="119"/>
      <c r="VH43" s="119"/>
      <c r="VI43" s="119"/>
      <c r="VJ43" s="119"/>
      <c r="VK43" s="119"/>
      <c r="VL43" s="119"/>
      <c r="VM43" s="119"/>
      <c r="VN43" s="119"/>
      <c r="VO43" s="119"/>
      <c r="VP43" s="119"/>
      <c r="VQ43" s="119"/>
      <c r="VR43" s="119"/>
      <c r="VS43" s="119"/>
      <c r="VT43" s="119"/>
      <c r="VU43" s="119"/>
      <c r="VV43" s="119"/>
      <c r="VW43" s="119"/>
      <c r="VX43" s="119"/>
      <c r="VY43" s="119"/>
      <c r="VZ43" s="119"/>
      <c r="WA43" s="119"/>
      <c r="WB43" s="119"/>
      <c r="WC43" s="119"/>
      <c r="WD43" s="119"/>
      <c r="WE43" s="119"/>
      <c r="WF43" s="119"/>
      <c r="WG43" s="119"/>
      <c r="WH43" s="119"/>
      <c r="WI43" s="119"/>
      <c r="WJ43" s="119"/>
      <c r="WK43" s="119"/>
      <c r="WL43" s="119"/>
      <c r="WM43" s="119"/>
      <c r="WN43" s="119"/>
      <c r="WO43" s="119"/>
      <c r="WP43" s="119"/>
      <c r="WQ43" s="119"/>
      <c r="WR43" s="119"/>
      <c r="WS43" s="119"/>
      <c r="WT43" s="119"/>
      <c r="WU43" s="119"/>
      <c r="WV43" s="119"/>
      <c r="WW43" s="119"/>
      <c r="WX43" s="119"/>
      <c r="WY43" s="119"/>
      <c r="WZ43" s="119"/>
      <c r="XA43" s="119"/>
      <c r="XB43" s="119"/>
      <c r="XC43" s="119"/>
      <c r="XD43" s="119"/>
      <c r="XE43" s="119"/>
      <c r="XF43" s="119"/>
      <c r="XG43" s="119"/>
      <c r="XH43" s="119"/>
      <c r="XI43" s="119"/>
      <c r="XJ43" s="119"/>
      <c r="XK43" s="119"/>
      <c r="XL43" s="119"/>
      <c r="XM43" s="119"/>
      <c r="XN43" s="119"/>
      <c r="XO43" s="119"/>
      <c r="XP43" s="119"/>
      <c r="XQ43" s="119"/>
      <c r="XR43" s="119"/>
      <c r="XS43" s="119"/>
      <c r="XT43" s="119"/>
      <c r="XU43" s="119"/>
      <c r="XV43" s="119"/>
      <c r="XW43" s="119"/>
      <c r="XX43" s="119"/>
      <c r="XY43" s="119"/>
      <c r="XZ43" s="119"/>
      <c r="YA43" s="119"/>
      <c r="YB43" s="119"/>
      <c r="YC43" s="119"/>
      <c r="YD43" s="119"/>
      <c r="YE43" s="119"/>
      <c r="YF43" s="119"/>
      <c r="YG43" s="119"/>
      <c r="YH43" s="119"/>
      <c r="YI43" s="119"/>
      <c r="YJ43" s="119"/>
      <c r="YK43" s="119"/>
      <c r="YL43" s="119"/>
      <c r="YM43" s="119"/>
      <c r="YN43" s="119"/>
      <c r="YO43" s="119"/>
      <c r="YP43" s="119"/>
      <c r="YQ43" s="119"/>
      <c r="YR43" s="119"/>
      <c r="YS43" s="119"/>
      <c r="YT43" s="119"/>
      <c r="YU43" s="119"/>
      <c r="YV43" s="119"/>
      <c r="YW43" s="119"/>
      <c r="YX43" s="119"/>
      <c r="YY43" s="119"/>
      <c r="YZ43" s="119"/>
      <c r="ZA43" s="119"/>
      <c r="ZB43" s="119"/>
      <c r="ZC43" s="119"/>
      <c r="ZD43" s="119"/>
      <c r="ZE43" s="119"/>
      <c r="ZF43" s="119"/>
      <c r="ZG43" s="119"/>
      <c r="ZH43" s="119"/>
      <c r="ZI43" s="119"/>
      <c r="ZJ43" s="119"/>
      <c r="ZK43" s="119"/>
      <c r="ZL43" s="119"/>
      <c r="ZM43" s="119"/>
      <c r="ZN43" s="119"/>
      <c r="ZO43" s="119"/>
      <c r="ZP43" s="119"/>
      <c r="ZQ43" s="119"/>
      <c r="ZR43" s="119"/>
      <c r="ZS43" s="119"/>
      <c r="ZT43" s="119"/>
      <c r="ZU43" s="119"/>
      <c r="ZV43" s="119"/>
      <c r="ZW43" s="119"/>
      <c r="ZX43" s="119"/>
      <c r="ZY43" s="119"/>
      <c r="ZZ43" s="119"/>
      <c r="AAA43" s="119"/>
      <c r="AAB43" s="119"/>
      <c r="AAC43" s="119"/>
      <c r="AAD43" s="119"/>
      <c r="AAE43" s="119"/>
      <c r="AAF43" s="119"/>
      <c r="AAG43" s="119"/>
      <c r="AAH43" s="119"/>
      <c r="AAI43" s="119"/>
      <c r="AAJ43" s="119"/>
      <c r="AAK43" s="119"/>
      <c r="AAL43" s="119"/>
      <c r="AAM43" s="119"/>
      <c r="AAN43" s="119"/>
      <c r="AAO43" s="119"/>
      <c r="AAP43" s="119"/>
      <c r="AAQ43" s="119"/>
      <c r="AAR43" s="119"/>
      <c r="AAS43" s="119"/>
      <c r="AAT43" s="119"/>
      <c r="AAU43" s="119"/>
      <c r="AAV43" s="119"/>
      <c r="AAW43" s="119"/>
      <c r="AAX43" s="119"/>
      <c r="AAY43" s="119"/>
      <c r="AAZ43" s="119"/>
      <c r="ABA43" s="119"/>
      <c r="ABB43" s="119"/>
      <c r="ABC43" s="119"/>
      <c r="ABD43" s="119"/>
      <c r="ABE43" s="119"/>
      <c r="ABF43" s="119"/>
      <c r="ABG43" s="119"/>
      <c r="ABH43" s="119"/>
      <c r="ABI43" s="119"/>
      <c r="ABJ43" s="119"/>
      <c r="ABK43" s="119"/>
      <c r="ABL43" s="119"/>
      <c r="ABM43" s="119"/>
      <c r="ABN43" s="119"/>
      <c r="ABO43" s="119"/>
      <c r="ABP43" s="119"/>
      <c r="ABQ43" s="119"/>
      <c r="ABR43" s="119"/>
      <c r="ABS43" s="119"/>
      <c r="ABT43" s="119"/>
      <c r="ABU43" s="119"/>
      <c r="ABV43" s="119"/>
      <c r="ABW43" s="119"/>
      <c r="ABX43" s="119"/>
      <c r="ABY43" s="119"/>
      <c r="ABZ43" s="119"/>
      <c r="ACA43" s="119"/>
      <c r="ACB43" s="119"/>
      <c r="ACC43" s="119"/>
      <c r="ACD43" s="119"/>
      <c r="ACE43" s="119"/>
      <c r="ACF43" s="119"/>
      <c r="ACG43" s="119"/>
      <c r="ACH43" s="119"/>
      <c r="ACI43" s="119"/>
      <c r="ACJ43" s="119"/>
      <c r="ACK43" s="119"/>
      <c r="ACL43" s="119"/>
      <c r="ACM43" s="119"/>
      <c r="ACN43" s="119"/>
      <c r="ACO43" s="119"/>
      <c r="ACP43" s="119"/>
      <c r="ACQ43" s="119"/>
      <c r="ACR43" s="119"/>
      <c r="ACS43" s="119"/>
      <c r="ACT43" s="119"/>
      <c r="ACU43" s="119"/>
      <c r="ACV43" s="119"/>
      <c r="ACW43" s="119"/>
      <c r="ACX43" s="119"/>
      <c r="ACY43" s="119"/>
      <c r="ACZ43" s="119"/>
      <c r="ADA43" s="119"/>
      <c r="ADB43" s="119"/>
      <c r="ADC43" s="119"/>
      <c r="ADD43" s="119"/>
      <c r="ADE43" s="119"/>
      <c r="ADF43" s="119"/>
      <c r="ADG43" s="119"/>
      <c r="ADH43" s="119"/>
      <c r="ADI43" s="119"/>
      <c r="ADJ43" s="119"/>
      <c r="ADK43" s="119"/>
      <c r="ADL43" s="119"/>
      <c r="ADM43" s="119"/>
      <c r="ADN43" s="119"/>
      <c r="ADO43" s="119"/>
      <c r="ADP43" s="119"/>
      <c r="ADQ43" s="119"/>
      <c r="ADR43" s="119"/>
      <c r="ADS43" s="119"/>
      <c r="ADT43" s="119"/>
      <c r="ADU43" s="119"/>
      <c r="ADV43" s="119"/>
      <c r="ADW43" s="119"/>
      <c r="ADX43" s="119"/>
      <c r="ADY43" s="119"/>
      <c r="ADZ43" s="119"/>
      <c r="AEA43" s="119"/>
      <c r="AEB43" s="119"/>
      <c r="AEC43" s="119"/>
      <c r="AED43" s="119"/>
      <c r="AEE43" s="119"/>
      <c r="AEF43" s="119"/>
      <c r="AEG43" s="119"/>
      <c r="AEH43" s="119"/>
      <c r="AEI43" s="119"/>
      <c r="AEJ43" s="119"/>
      <c r="AEK43" s="119"/>
      <c r="AEL43" s="119"/>
      <c r="AEM43" s="119"/>
      <c r="AEN43" s="119"/>
      <c r="AEO43" s="119"/>
      <c r="AEP43" s="119"/>
      <c r="AEQ43" s="119"/>
      <c r="AER43" s="119"/>
      <c r="AES43" s="119"/>
      <c r="AET43" s="119"/>
      <c r="AEU43" s="119"/>
      <c r="AEV43" s="119"/>
      <c r="AEW43" s="119"/>
      <c r="AEX43" s="119"/>
      <c r="AEY43" s="119"/>
      <c r="AEZ43" s="119"/>
      <c r="AFA43" s="119"/>
      <c r="AFB43" s="119"/>
      <c r="AFC43" s="119"/>
      <c r="AFD43" s="119"/>
      <c r="AFE43" s="119"/>
      <c r="AFF43" s="119"/>
      <c r="AFG43" s="119"/>
      <c r="AFH43" s="119"/>
      <c r="AFI43" s="119"/>
      <c r="AFJ43" s="119"/>
      <c r="AFK43" s="119"/>
      <c r="AFL43" s="119"/>
      <c r="AFM43" s="119"/>
      <c r="AFN43" s="119"/>
      <c r="AFO43" s="119"/>
      <c r="AFP43" s="119"/>
      <c r="AFQ43" s="119"/>
      <c r="AFR43" s="119"/>
      <c r="AFS43" s="119"/>
      <c r="AFT43" s="119"/>
      <c r="AFU43" s="119"/>
      <c r="AFV43" s="119"/>
      <c r="AFW43" s="119"/>
      <c r="AFX43" s="119"/>
      <c r="AFY43" s="119"/>
      <c r="AFZ43" s="119"/>
      <c r="AGA43" s="119"/>
      <c r="AGB43" s="119"/>
      <c r="AGC43" s="119"/>
      <c r="AGD43" s="119"/>
      <c r="AGE43" s="119"/>
      <c r="AGF43" s="119"/>
      <c r="AGG43" s="119"/>
      <c r="AGH43" s="119"/>
      <c r="AGI43" s="119"/>
      <c r="AGJ43" s="119"/>
      <c r="AGK43" s="119"/>
      <c r="AGL43" s="119"/>
      <c r="AGM43" s="119"/>
      <c r="AGN43" s="119"/>
      <c r="AGO43" s="119"/>
      <c r="AGP43" s="119"/>
      <c r="AGQ43" s="119"/>
      <c r="AGR43" s="119"/>
      <c r="AGS43" s="119"/>
      <c r="AGT43" s="119"/>
      <c r="AGU43" s="119"/>
      <c r="AGV43" s="119"/>
      <c r="AGW43" s="119"/>
      <c r="AGX43" s="119"/>
      <c r="AGY43" s="119"/>
      <c r="AGZ43" s="119"/>
      <c r="AHA43" s="119"/>
      <c r="AHB43" s="119"/>
      <c r="AHC43" s="119"/>
      <c r="AHD43" s="119"/>
      <c r="AHE43" s="119"/>
      <c r="AHF43" s="119"/>
      <c r="AHG43" s="119"/>
      <c r="AHH43" s="119"/>
      <c r="AHI43" s="119"/>
      <c r="AHJ43" s="119"/>
      <c r="AHK43" s="119"/>
      <c r="AHL43" s="119"/>
      <c r="AHM43" s="119"/>
      <c r="AHN43" s="119"/>
      <c r="AHO43" s="119"/>
      <c r="AHP43" s="119"/>
      <c r="AHQ43" s="119"/>
      <c r="AHR43" s="119"/>
      <c r="AHS43" s="119"/>
      <c r="AHT43" s="119"/>
      <c r="AHU43" s="119"/>
      <c r="AHV43" s="119"/>
      <c r="AHW43" s="119"/>
      <c r="AHX43" s="119"/>
      <c r="AHY43" s="119"/>
      <c r="AHZ43" s="119"/>
      <c r="AIA43" s="119"/>
      <c r="AIB43" s="119"/>
      <c r="AIC43" s="119"/>
      <c r="AID43" s="119"/>
      <c r="AIE43" s="119"/>
      <c r="AIF43" s="119"/>
      <c r="AIG43" s="119"/>
      <c r="AIH43" s="119"/>
      <c r="AII43" s="119"/>
      <c r="AIJ43" s="119"/>
      <c r="AIK43" s="119"/>
      <c r="AIL43" s="119"/>
      <c r="AIM43" s="119"/>
      <c r="AIN43" s="119"/>
      <c r="AIO43" s="119"/>
      <c r="AIP43" s="119"/>
      <c r="AIQ43" s="119"/>
      <c r="AIR43" s="119"/>
      <c r="AIS43" s="119"/>
      <c r="AIT43" s="119"/>
      <c r="AIU43" s="119"/>
      <c r="AIV43" s="119"/>
      <c r="AIW43" s="119"/>
      <c r="AIX43" s="119"/>
      <c r="AIY43" s="119"/>
      <c r="AIZ43" s="119"/>
      <c r="AJA43" s="119"/>
      <c r="AJB43" s="119"/>
      <c r="AJC43" s="119"/>
      <c r="AJD43" s="119"/>
      <c r="AJE43" s="119"/>
      <c r="AJF43" s="119"/>
      <c r="AJG43" s="119"/>
      <c r="AJH43" s="119"/>
      <c r="AJI43" s="119"/>
      <c r="AJJ43" s="119"/>
      <c r="AJK43" s="119"/>
      <c r="AJL43" s="119"/>
      <c r="AJM43" s="119"/>
      <c r="AJN43" s="119"/>
      <c r="AJO43" s="119"/>
      <c r="AJP43" s="119"/>
      <c r="AJQ43" s="119"/>
      <c r="AJR43" s="119"/>
      <c r="AJS43" s="119"/>
      <c r="AJT43" s="119"/>
      <c r="AJU43" s="119"/>
      <c r="AJV43" s="119"/>
      <c r="AJW43" s="119"/>
      <c r="AJX43" s="119"/>
      <c r="AJY43" s="119"/>
      <c r="AJZ43" s="119"/>
      <c r="AKA43" s="119"/>
      <c r="AKB43" s="119"/>
      <c r="AKC43" s="119"/>
      <c r="AKD43" s="119"/>
      <c r="AKE43" s="119"/>
      <c r="AKF43" s="119"/>
      <c r="AKG43" s="119"/>
      <c r="AKH43" s="119"/>
      <c r="AKI43" s="119"/>
      <c r="AKJ43" s="119"/>
      <c r="AKK43" s="119"/>
      <c r="AKL43" s="119"/>
      <c r="AKM43" s="119"/>
      <c r="AKN43" s="119"/>
      <c r="AKO43" s="119"/>
      <c r="AKP43" s="119"/>
      <c r="AKQ43" s="119"/>
      <c r="AKR43" s="119"/>
      <c r="AKS43" s="119"/>
      <c r="AKT43" s="119"/>
      <c r="AKU43" s="119"/>
      <c r="AKV43" s="119"/>
      <c r="AKW43" s="119"/>
      <c r="AKX43" s="119"/>
      <c r="AKY43" s="119"/>
      <c r="AKZ43" s="119"/>
      <c r="ALA43" s="119"/>
      <c r="ALB43" s="119"/>
      <c r="ALC43" s="119"/>
      <c r="ALD43" s="119"/>
      <c r="ALE43" s="119"/>
      <c r="ALF43" s="119"/>
      <c r="ALG43" s="119"/>
      <c r="ALH43" s="119"/>
      <c r="ALI43" s="119"/>
      <c r="ALJ43" s="119"/>
      <c r="ALK43" s="119"/>
      <c r="ALL43" s="119"/>
      <c r="ALM43" s="119"/>
      <c r="ALN43" s="119"/>
      <c r="ALO43" s="119"/>
      <c r="ALP43" s="119"/>
      <c r="ALQ43" s="119"/>
      <c r="ALR43" s="119"/>
      <c r="ALS43" s="119"/>
      <c r="ALT43" s="119"/>
      <c r="ALU43" s="119"/>
      <c r="ALV43" s="119"/>
      <c r="ALW43" s="119"/>
      <c r="ALX43" s="119"/>
      <c r="ALY43" s="119"/>
      <c r="ALZ43" s="119"/>
      <c r="AMA43" s="119"/>
      <c r="AMB43" s="119"/>
      <c r="AMC43" s="119"/>
      <c r="AMD43" s="119"/>
      <c r="AME43" s="119"/>
      <c r="AMF43" s="119"/>
      <c r="AMG43" s="119"/>
      <c r="AMH43" s="119"/>
      <c r="AMI43" s="119"/>
    </row>
    <row r="44" spans="1:1023" s="125" customFormat="1" ht="36.75" customHeight="1">
      <c r="A44" s="157" t="s">
        <v>260</v>
      </c>
      <c r="B44" s="160">
        <v>14</v>
      </c>
      <c r="C44" s="142"/>
      <c r="D44" s="131">
        <f t="shared" ref="D44:D54" si="10">B44*C44</f>
        <v>0</v>
      </c>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19"/>
      <c r="IP44" s="119"/>
      <c r="IQ44" s="119"/>
      <c r="IR44" s="119"/>
      <c r="IS44" s="119"/>
      <c r="IT44" s="119"/>
      <c r="IU44" s="119"/>
      <c r="IV44" s="119"/>
      <c r="IW44" s="119"/>
      <c r="IX44" s="119"/>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19"/>
      <c r="NJ44" s="119"/>
      <c r="NK44" s="119"/>
      <c r="NL44" s="119"/>
      <c r="NM44" s="119"/>
      <c r="NN44" s="119"/>
      <c r="NO44" s="119"/>
      <c r="NP44" s="119"/>
      <c r="NQ44" s="119"/>
      <c r="NR44" s="119"/>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19"/>
      <c r="SD44" s="119"/>
      <c r="SE44" s="119"/>
      <c r="SF44" s="119"/>
      <c r="SG44" s="119"/>
      <c r="SH44" s="119"/>
      <c r="SI44" s="119"/>
      <c r="SJ44" s="119"/>
      <c r="SK44" s="119"/>
      <c r="SL44" s="119"/>
      <c r="SM44" s="119"/>
      <c r="SN44" s="119"/>
      <c r="SO44" s="119"/>
      <c r="SP44" s="119"/>
      <c r="SQ44" s="119"/>
      <c r="SR44" s="119"/>
      <c r="SS44" s="119"/>
      <c r="ST44" s="119"/>
      <c r="SU44" s="119"/>
      <c r="SV44" s="119"/>
      <c r="SW44" s="119"/>
      <c r="SX44" s="119"/>
      <c r="SY44" s="119"/>
      <c r="SZ44" s="119"/>
      <c r="TA44" s="119"/>
      <c r="TB44" s="119"/>
      <c r="TC44" s="119"/>
      <c r="TD44" s="119"/>
      <c r="TE44" s="119"/>
      <c r="TF44" s="119"/>
      <c r="TG44" s="119"/>
      <c r="TH44" s="119"/>
      <c r="TI44" s="119"/>
      <c r="TJ44" s="119"/>
      <c r="TK44" s="119"/>
      <c r="TL44" s="119"/>
      <c r="TM44" s="119"/>
      <c r="TN44" s="119"/>
      <c r="TO44" s="119"/>
      <c r="TP44" s="119"/>
      <c r="TQ44" s="119"/>
      <c r="TR44" s="119"/>
      <c r="TS44" s="119"/>
      <c r="TT44" s="119"/>
      <c r="TU44" s="119"/>
      <c r="TV44" s="119"/>
      <c r="TW44" s="119"/>
      <c r="TX44" s="119"/>
      <c r="TY44" s="119"/>
      <c r="TZ44" s="119"/>
      <c r="UA44" s="119"/>
      <c r="UB44" s="119"/>
      <c r="UC44" s="119"/>
      <c r="UD44" s="119"/>
      <c r="UE44" s="119"/>
      <c r="UF44" s="119"/>
      <c r="UG44" s="119"/>
      <c r="UH44" s="119"/>
      <c r="UI44" s="119"/>
      <c r="UJ44" s="119"/>
      <c r="UK44" s="119"/>
      <c r="UL44" s="119"/>
      <c r="UM44" s="119"/>
      <c r="UN44" s="119"/>
      <c r="UO44" s="119"/>
      <c r="UP44" s="119"/>
      <c r="UQ44" s="119"/>
      <c r="UR44" s="119"/>
      <c r="US44" s="119"/>
      <c r="UT44" s="119"/>
      <c r="UU44" s="119"/>
      <c r="UV44" s="119"/>
      <c r="UW44" s="119"/>
      <c r="UX44" s="119"/>
      <c r="UY44" s="119"/>
      <c r="UZ44" s="119"/>
      <c r="VA44" s="119"/>
      <c r="VB44" s="119"/>
      <c r="VC44" s="119"/>
      <c r="VD44" s="119"/>
      <c r="VE44" s="119"/>
      <c r="VF44" s="119"/>
      <c r="VG44" s="119"/>
      <c r="VH44" s="119"/>
      <c r="VI44" s="119"/>
      <c r="VJ44" s="119"/>
      <c r="VK44" s="119"/>
      <c r="VL44" s="119"/>
      <c r="VM44" s="119"/>
      <c r="VN44" s="119"/>
      <c r="VO44" s="119"/>
      <c r="VP44" s="119"/>
      <c r="VQ44" s="119"/>
      <c r="VR44" s="119"/>
      <c r="VS44" s="119"/>
      <c r="VT44" s="119"/>
      <c r="VU44" s="119"/>
      <c r="VV44" s="119"/>
      <c r="VW44" s="119"/>
      <c r="VX44" s="119"/>
      <c r="VY44" s="119"/>
      <c r="VZ44" s="119"/>
      <c r="WA44" s="119"/>
      <c r="WB44" s="119"/>
      <c r="WC44" s="119"/>
      <c r="WD44" s="119"/>
      <c r="WE44" s="119"/>
      <c r="WF44" s="119"/>
      <c r="WG44" s="119"/>
      <c r="WH44" s="119"/>
      <c r="WI44" s="119"/>
      <c r="WJ44" s="119"/>
      <c r="WK44" s="119"/>
      <c r="WL44" s="119"/>
      <c r="WM44" s="119"/>
      <c r="WN44" s="119"/>
      <c r="WO44" s="119"/>
      <c r="WP44" s="119"/>
      <c r="WQ44" s="119"/>
      <c r="WR44" s="119"/>
      <c r="WS44" s="119"/>
      <c r="WT44" s="119"/>
      <c r="WU44" s="119"/>
      <c r="WV44" s="119"/>
      <c r="WW44" s="119"/>
      <c r="WX44" s="119"/>
      <c r="WY44" s="119"/>
      <c r="WZ44" s="119"/>
      <c r="XA44" s="119"/>
      <c r="XB44" s="119"/>
      <c r="XC44" s="119"/>
      <c r="XD44" s="119"/>
      <c r="XE44" s="119"/>
      <c r="XF44" s="119"/>
      <c r="XG44" s="119"/>
      <c r="XH44" s="119"/>
      <c r="XI44" s="119"/>
      <c r="XJ44" s="119"/>
      <c r="XK44" s="119"/>
      <c r="XL44" s="119"/>
      <c r="XM44" s="119"/>
      <c r="XN44" s="119"/>
      <c r="XO44" s="119"/>
      <c r="XP44" s="119"/>
      <c r="XQ44" s="119"/>
      <c r="XR44" s="119"/>
      <c r="XS44" s="119"/>
      <c r="XT44" s="119"/>
      <c r="XU44" s="119"/>
      <c r="XV44" s="119"/>
      <c r="XW44" s="119"/>
      <c r="XX44" s="119"/>
      <c r="XY44" s="119"/>
      <c r="XZ44" s="119"/>
      <c r="YA44" s="119"/>
      <c r="YB44" s="119"/>
      <c r="YC44" s="119"/>
      <c r="YD44" s="119"/>
      <c r="YE44" s="119"/>
      <c r="YF44" s="119"/>
      <c r="YG44" s="119"/>
      <c r="YH44" s="119"/>
      <c r="YI44" s="119"/>
      <c r="YJ44" s="119"/>
      <c r="YK44" s="119"/>
      <c r="YL44" s="119"/>
      <c r="YM44" s="119"/>
      <c r="YN44" s="119"/>
      <c r="YO44" s="119"/>
      <c r="YP44" s="119"/>
      <c r="YQ44" s="119"/>
      <c r="YR44" s="119"/>
      <c r="YS44" s="119"/>
      <c r="YT44" s="119"/>
      <c r="YU44" s="119"/>
      <c r="YV44" s="119"/>
      <c r="YW44" s="119"/>
      <c r="YX44" s="119"/>
      <c r="YY44" s="119"/>
      <c r="YZ44" s="119"/>
      <c r="ZA44" s="119"/>
      <c r="ZB44" s="119"/>
      <c r="ZC44" s="119"/>
      <c r="ZD44" s="119"/>
      <c r="ZE44" s="119"/>
      <c r="ZF44" s="119"/>
      <c r="ZG44" s="119"/>
      <c r="ZH44" s="119"/>
      <c r="ZI44" s="119"/>
      <c r="ZJ44" s="119"/>
      <c r="ZK44" s="119"/>
      <c r="ZL44" s="119"/>
      <c r="ZM44" s="119"/>
      <c r="ZN44" s="119"/>
      <c r="ZO44" s="119"/>
      <c r="ZP44" s="119"/>
      <c r="ZQ44" s="119"/>
      <c r="ZR44" s="119"/>
      <c r="ZS44" s="119"/>
      <c r="ZT44" s="119"/>
      <c r="ZU44" s="119"/>
      <c r="ZV44" s="119"/>
      <c r="ZW44" s="119"/>
      <c r="ZX44" s="119"/>
      <c r="ZY44" s="119"/>
      <c r="ZZ44" s="119"/>
      <c r="AAA44" s="119"/>
      <c r="AAB44" s="119"/>
      <c r="AAC44" s="119"/>
      <c r="AAD44" s="119"/>
      <c r="AAE44" s="119"/>
      <c r="AAF44" s="119"/>
      <c r="AAG44" s="119"/>
      <c r="AAH44" s="119"/>
      <c r="AAI44" s="119"/>
      <c r="AAJ44" s="119"/>
      <c r="AAK44" s="119"/>
      <c r="AAL44" s="119"/>
      <c r="AAM44" s="119"/>
      <c r="AAN44" s="119"/>
      <c r="AAO44" s="119"/>
      <c r="AAP44" s="119"/>
      <c r="AAQ44" s="119"/>
      <c r="AAR44" s="119"/>
      <c r="AAS44" s="119"/>
      <c r="AAT44" s="119"/>
      <c r="AAU44" s="119"/>
      <c r="AAV44" s="119"/>
      <c r="AAW44" s="119"/>
      <c r="AAX44" s="119"/>
      <c r="AAY44" s="119"/>
      <c r="AAZ44" s="119"/>
      <c r="ABA44" s="119"/>
      <c r="ABB44" s="119"/>
      <c r="ABC44" s="119"/>
      <c r="ABD44" s="119"/>
      <c r="ABE44" s="119"/>
      <c r="ABF44" s="119"/>
      <c r="ABG44" s="119"/>
      <c r="ABH44" s="119"/>
      <c r="ABI44" s="119"/>
      <c r="ABJ44" s="119"/>
      <c r="ABK44" s="119"/>
      <c r="ABL44" s="119"/>
      <c r="ABM44" s="119"/>
      <c r="ABN44" s="119"/>
      <c r="ABO44" s="119"/>
      <c r="ABP44" s="119"/>
      <c r="ABQ44" s="119"/>
      <c r="ABR44" s="119"/>
      <c r="ABS44" s="119"/>
      <c r="ABT44" s="119"/>
      <c r="ABU44" s="119"/>
      <c r="ABV44" s="119"/>
      <c r="ABW44" s="119"/>
      <c r="ABX44" s="119"/>
      <c r="ABY44" s="119"/>
      <c r="ABZ44" s="119"/>
      <c r="ACA44" s="119"/>
      <c r="ACB44" s="119"/>
      <c r="ACC44" s="119"/>
      <c r="ACD44" s="119"/>
      <c r="ACE44" s="119"/>
      <c r="ACF44" s="119"/>
      <c r="ACG44" s="119"/>
      <c r="ACH44" s="119"/>
      <c r="ACI44" s="119"/>
      <c r="ACJ44" s="119"/>
      <c r="ACK44" s="119"/>
      <c r="ACL44" s="119"/>
      <c r="ACM44" s="119"/>
      <c r="ACN44" s="119"/>
      <c r="ACO44" s="119"/>
      <c r="ACP44" s="119"/>
      <c r="ACQ44" s="119"/>
      <c r="ACR44" s="119"/>
      <c r="ACS44" s="119"/>
      <c r="ACT44" s="119"/>
      <c r="ACU44" s="119"/>
      <c r="ACV44" s="119"/>
      <c r="ACW44" s="119"/>
      <c r="ACX44" s="119"/>
      <c r="ACY44" s="119"/>
      <c r="ACZ44" s="119"/>
      <c r="ADA44" s="119"/>
      <c r="ADB44" s="119"/>
      <c r="ADC44" s="119"/>
      <c r="ADD44" s="119"/>
      <c r="ADE44" s="119"/>
      <c r="ADF44" s="119"/>
      <c r="ADG44" s="119"/>
      <c r="ADH44" s="119"/>
      <c r="ADI44" s="119"/>
      <c r="ADJ44" s="119"/>
      <c r="ADK44" s="119"/>
      <c r="ADL44" s="119"/>
      <c r="ADM44" s="119"/>
      <c r="ADN44" s="119"/>
      <c r="ADO44" s="119"/>
      <c r="ADP44" s="119"/>
      <c r="ADQ44" s="119"/>
      <c r="ADR44" s="119"/>
      <c r="ADS44" s="119"/>
      <c r="ADT44" s="119"/>
      <c r="ADU44" s="119"/>
      <c r="ADV44" s="119"/>
      <c r="ADW44" s="119"/>
      <c r="ADX44" s="119"/>
      <c r="ADY44" s="119"/>
      <c r="ADZ44" s="119"/>
      <c r="AEA44" s="119"/>
      <c r="AEB44" s="119"/>
      <c r="AEC44" s="119"/>
      <c r="AED44" s="119"/>
      <c r="AEE44" s="119"/>
      <c r="AEF44" s="119"/>
      <c r="AEG44" s="119"/>
      <c r="AEH44" s="119"/>
      <c r="AEI44" s="119"/>
      <c r="AEJ44" s="119"/>
      <c r="AEK44" s="119"/>
      <c r="AEL44" s="119"/>
      <c r="AEM44" s="119"/>
      <c r="AEN44" s="119"/>
      <c r="AEO44" s="119"/>
      <c r="AEP44" s="119"/>
      <c r="AEQ44" s="119"/>
      <c r="AER44" s="119"/>
      <c r="AES44" s="119"/>
      <c r="AET44" s="119"/>
      <c r="AEU44" s="119"/>
      <c r="AEV44" s="119"/>
      <c r="AEW44" s="119"/>
      <c r="AEX44" s="119"/>
      <c r="AEY44" s="119"/>
      <c r="AEZ44" s="119"/>
      <c r="AFA44" s="119"/>
      <c r="AFB44" s="119"/>
      <c r="AFC44" s="119"/>
      <c r="AFD44" s="119"/>
      <c r="AFE44" s="119"/>
      <c r="AFF44" s="119"/>
      <c r="AFG44" s="119"/>
      <c r="AFH44" s="119"/>
      <c r="AFI44" s="119"/>
      <c r="AFJ44" s="119"/>
      <c r="AFK44" s="119"/>
      <c r="AFL44" s="119"/>
      <c r="AFM44" s="119"/>
      <c r="AFN44" s="119"/>
      <c r="AFO44" s="119"/>
      <c r="AFP44" s="119"/>
      <c r="AFQ44" s="119"/>
      <c r="AFR44" s="119"/>
      <c r="AFS44" s="119"/>
      <c r="AFT44" s="119"/>
      <c r="AFU44" s="119"/>
      <c r="AFV44" s="119"/>
      <c r="AFW44" s="119"/>
      <c r="AFX44" s="119"/>
      <c r="AFY44" s="119"/>
      <c r="AFZ44" s="119"/>
      <c r="AGA44" s="119"/>
      <c r="AGB44" s="119"/>
      <c r="AGC44" s="119"/>
      <c r="AGD44" s="119"/>
      <c r="AGE44" s="119"/>
      <c r="AGF44" s="119"/>
      <c r="AGG44" s="119"/>
      <c r="AGH44" s="119"/>
      <c r="AGI44" s="119"/>
      <c r="AGJ44" s="119"/>
      <c r="AGK44" s="119"/>
      <c r="AGL44" s="119"/>
      <c r="AGM44" s="119"/>
      <c r="AGN44" s="119"/>
      <c r="AGO44" s="119"/>
      <c r="AGP44" s="119"/>
      <c r="AGQ44" s="119"/>
      <c r="AGR44" s="119"/>
      <c r="AGS44" s="119"/>
      <c r="AGT44" s="119"/>
      <c r="AGU44" s="119"/>
      <c r="AGV44" s="119"/>
      <c r="AGW44" s="119"/>
      <c r="AGX44" s="119"/>
      <c r="AGY44" s="119"/>
      <c r="AGZ44" s="119"/>
      <c r="AHA44" s="119"/>
      <c r="AHB44" s="119"/>
      <c r="AHC44" s="119"/>
      <c r="AHD44" s="119"/>
      <c r="AHE44" s="119"/>
      <c r="AHF44" s="119"/>
      <c r="AHG44" s="119"/>
      <c r="AHH44" s="119"/>
      <c r="AHI44" s="119"/>
      <c r="AHJ44" s="119"/>
      <c r="AHK44" s="119"/>
      <c r="AHL44" s="119"/>
      <c r="AHM44" s="119"/>
      <c r="AHN44" s="119"/>
      <c r="AHO44" s="119"/>
      <c r="AHP44" s="119"/>
      <c r="AHQ44" s="119"/>
      <c r="AHR44" s="119"/>
      <c r="AHS44" s="119"/>
      <c r="AHT44" s="119"/>
      <c r="AHU44" s="119"/>
      <c r="AHV44" s="119"/>
      <c r="AHW44" s="119"/>
      <c r="AHX44" s="119"/>
      <c r="AHY44" s="119"/>
      <c r="AHZ44" s="119"/>
      <c r="AIA44" s="119"/>
      <c r="AIB44" s="119"/>
      <c r="AIC44" s="119"/>
      <c r="AID44" s="119"/>
      <c r="AIE44" s="119"/>
      <c r="AIF44" s="119"/>
      <c r="AIG44" s="119"/>
      <c r="AIH44" s="119"/>
      <c r="AII44" s="119"/>
      <c r="AIJ44" s="119"/>
      <c r="AIK44" s="119"/>
      <c r="AIL44" s="119"/>
      <c r="AIM44" s="119"/>
      <c r="AIN44" s="119"/>
      <c r="AIO44" s="119"/>
      <c r="AIP44" s="119"/>
      <c r="AIQ44" s="119"/>
      <c r="AIR44" s="119"/>
      <c r="AIS44" s="119"/>
      <c r="AIT44" s="119"/>
      <c r="AIU44" s="119"/>
      <c r="AIV44" s="119"/>
      <c r="AIW44" s="119"/>
      <c r="AIX44" s="119"/>
      <c r="AIY44" s="119"/>
      <c r="AIZ44" s="119"/>
      <c r="AJA44" s="119"/>
      <c r="AJB44" s="119"/>
      <c r="AJC44" s="119"/>
      <c r="AJD44" s="119"/>
      <c r="AJE44" s="119"/>
      <c r="AJF44" s="119"/>
      <c r="AJG44" s="119"/>
      <c r="AJH44" s="119"/>
      <c r="AJI44" s="119"/>
      <c r="AJJ44" s="119"/>
      <c r="AJK44" s="119"/>
      <c r="AJL44" s="119"/>
      <c r="AJM44" s="119"/>
      <c r="AJN44" s="119"/>
      <c r="AJO44" s="119"/>
      <c r="AJP44" s="119"/>
      <c r="AJQ44" s="119"/>
      <c r="AJR44" s="119"/>
      <c r="AJS44" s="119"/>
      <c r="AJT44" s="119"/>
      <c r="AJU44" s="119"/>
      <c r="AJV44" s="119"/>
      <c r="AJW44" s="119"/>
      <c r="AJX44" s="119"/>
      <c r="AJY44" s="119"/>
      <c r="AJZ44" s="119"/>
      <c r="AKA44" s="119"/>
      <c r="AKB44" s="119"/>
      <c r="AKC44" s="119"/>
      <c r="AKD44" s="119"/>
      <c r="AKE44" s="119"/>
      <c r="AKF44" s="119"/>
      <c r="AKG44" s="119"/>
      <c r="AKH44" s="119"/>
      <c r="AKI44" s="119"/>
      <c r="AKJ44" s="119"/>
      <c r="AKK44" s="119"/>
      <c r="AKL44" s="119"/>
      <c r="AKM44" s="119"/>
      <c r="AKN44" s="119"/>
      <c r="AKO44" s="119"/>
      <c r="AKP44" s="119"/>
      <c r="AKQ44" s="119"/>
      <c r="AKR44" s="119"/>
      <c r="AKS44" s="119"/>
      <c r="AKT44" s="119"/>
      <c r="AKU44" s="119"/>
      <c r="AKV44" s="119"/>
      <c r="AKW44" s="119"/>
      <c r="AKX44" s="119"/>
      <c r="AKY44" s="119"/>
      <c r="AKZ44" s="119"/>
      <c r="ALA44" s="119"/>
      <c r="ALB44" s="119"/>
      <c r="ALC44" s="119"/>
      <c r="ALD44" s="119"/>
      <c r="ALE44" s="119"/>
      <c r="ALF44" s="119"/>
      <c r="ALG44" s="119"/>
      <c r="ALH44" s="119"/>
      <c r="ALI44" s="119"/>
      <c r="ALJ44" s="119"/>
      <c r="ALK44" s="119"/>
      <c r="ALL44" s="119"/>
      <c r="ALM44" s="119"/>
      <c r="ALN44" s="119"/>
      <c r="ALO44" s="119"/>
      <c r="ALP44" s="119"/>
      <c r="ALQ44" s="119"/>
      <c r="ALR44" s="119"/>
      <c r="ALS44" s="119"/>
      <c r="ALT44" s="119"/>
      <c r="ALU44" s="119"/>
      <c r="ALV44" s="119"/>
      <c r="ALW44" s="119"/>
      <c r="ALX44" s="119"/>
      <c r="ALY44" s="119"/>
      <c r="ALZ44" s="119"/>
      <c r="AMA44" s="119"/>
      <c r="AMB44" s="119"/>
      <c r="AMC44" s="119"/>
      <c r="AMD44" s="119"/>
      <c r="AME44" s="119"/>
      <c r="AMF44" s="119"/>
      <c r="AMG44" s="119"/>
      <c r="AMH44" s="119"/>
      <c r="AMI44" s="119"/>
    </row>
    <row r="45" spans="1:1023" s="125" customFormat="1" ht="31.5" customHeight="1">
      <c r="A45" s="157" t="s">
        <v>261</v>
      </c>
      <c r="B45" s="160">
        <v>3.9</v>
      </c>
      <c r="C45" s="142"/>
      <c r="D45" s="131">
        <f t="shared" ref="D45:D51" si="11">B45*C45</f>
        <v>0</v>
      </c>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19"/>
      <c r="DV45" s="119"/>
      <c r="DW45" s="119"/>
      <c r="DX45" s="119"/>
      <c r="DY45" s="119"/>
      <c r="DZ45" s="119"/>
      <c r="EA45" s="119"/>
      <c r="EB45" s="119"/>
      <c r="EC45" s="119"/>
      <c r="ED45" s="119"/>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19"/>
      <c r="IP45" s="119"/>
      <c r="IQ45" s="119"/>
      <c r="IR45" s="119"/>
      <c r="IS45" s="119"/>
      <c r="IT45" s="119"/>
      <c r="IU45" s="119"/>
      <c r="IV45" s="119"/>
      <c r="IW45" s="119"/>
      <c r="IX45" s="119"/>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19"/>
      <c r="NJ45" s="119"/>
      <c r="NK45" s="119"/>
      <c r="NL45" s="119"/>
      <c r="NM45" s="119"/>
      <c r="NN45" s="119"/>
      <c r="NO45" s="119"/>
      <c r="NP45" s="119"/>
      <c r="NQ45" s="119"/>
      <c r="NR45" s="119"/>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19"/>
      <c r="SD45" s="119"/>
      <c r="SE45" s="119"/>
      <c r="SF45" s="119"/>
      <c r="SG45" s="119"/>
      <c r="SH45" s="119"/>
      <c r="SI45" s="119"/>
      <c r="SJ45" s="119"/>
      <c r="SK45" s="119"/>
      <c r="SL45" s="119"/>
      <c r="SM45" s="119"/>
      <c r="SN45" s="119"/>
      <c r="SO45" s="119"/>
      <c r="SP45" s="119"/>
      <c r="SQ45" s="119"/>
      <c r="SR45" s="119"/>
      <c r="SS45" s="119"/>
      <c r="ST45" s="119"/>
      <c r="SU45" s="119"/>
      <c r="SV45" s="119"/>
      <c r="SW45" s="119"/>
      <c r="SX45" s="119"/>
      <c r="SY45" s="119"/>
      <c r="SZ45" s="119"/>
      <c r="TA45" s="119"/>
      <c r="TB45" s="119"/>
      <c r="TC45" s="119"/>
      <c r="TD45" s="119"/>
      <c r="TE45" s="119"/>
      <c r="TF45" s="119"/>
      <c r="TG45" s="119"/>
      <c r="TH45" s="119"/>
      <c r="TI45" s="119"/>
      <c r="TJ45" s="119"/>
      <c r="TK45" s="119"/>
      <c r="TL45" s="119"/>
      <c r="TM45" s="119"/>
      <c r="TN45" s="119"/>
      <c r="TO45" s="119"/>
      <c r="TP45" s="119"/>
      <c r="TQ45" s="119"/>
      <c r="TR45" s="119"/>
      <c r="TS45" s="119"/>
      <c r="TT45" s="119"/>
      <c r="TU45" s="119"/>
      <c r="TV45" s="119"/>
      <c r="TW45" s="119"/>
      <c r="TX45" s="119"/>
      <c r="TY45" s="119"/>
      <c r="TZ45" s="119"/>
      <c r="UA45" s="119"/>
      <c r="UB45" s="119"/>
      <c r="UC45" s="119"/>
      <c r="UD45" s="119"/>
      <c r="UE45" s="119"/>
      <c r="UF45" s="119"/>
      <c r="UG45" s="119"/>
      <c r="UH45" s="119"/>
      <c r="UI45" s="119"/>
      <c r="UJ45" s="119"/>
      <c r="UK45" s="119"/>
      <c r="UL45" s="119"/>
      <c r="UM45" s="119"/>
      <c r="UN45" s="119"/>
      <c r="UO45" s="119"/>
      <c r="UP45" s="119"/>
      <c r="UQ45" s="119"/>
      <c r="UR45" s="119"/>
      <c r="US45" s="119"/>
      <c r="UT45" s="119"/>
      <c r="UU45" s="119"/>
      <c r="UV45" s="119"/>
      <c r="UW45" s="119"/>
      <c r="UX45" s="119"/>
      <c r="UY45" s="119"/>
      <c r="UZ45" s="119"/>
      <c r="VA45" s="119"/>
      <c r="VB45" s="119"/>
      <c r="VC45" s="119"/>
      <c r="VD45" s="119"/>
      <c r="VE45" s="119"/>
      <c r="VF45" s="119"/>
      <c r="VG45" s="119"/>
      <c r="VH45" s="119"/>
      <c r="VI45" s="119"/>
      <c r="VJ45" s="119"/>
      <c r="VK45" s="119"/>
      <c r="VL45" s="119"/>
      <c r="VM45" s="119"/>
      <c r="VN45" s="119"/>
      <c r="VO45" s="119"/>
      <c r="VP45" s="119"/>
      <c r="VQ45" s="119"/>
      <c r="VR45" s="119"/>
      <c r="VS45" s="119"/>
      <c r="VT45" s="119"/>
      <c r="VU45" s="119"/>
      <c r="VV45" s="119"/>
      <c r="VW45" s="119"/>
      <c r="VX45" s="119"/>
      <c r="VY45" s="119"/>
      <c r="VZ45" s="119"/>
      <c r="WA45" s="119"/>
      <c r="WB45" s="119"/>
      <c r="WC45" s="119"/>
      <c r="WD45" s="119"/>
      <c r="WE45" s="119"/>
      <c r="WF45" s="119"/>
      <c r="WG45" s="119"/>
      <c r="WH45" s="119"/>
      <c r="WI45" s="119"/>
      <c r="WJ45" s="119"/>
      <c r="WK45" s="119"/>
      <c r="WL45" s="119"/>
      <c r="WM45" s="119"/>
      <c r="WN45" s="119"/>
      <c r="WO45" s="119"/>
      <c r="WP45" s="119"/>
      <c r="WQ45" s="119"/>
      <c r="WR45" s="119"/>
      <c r="WS45" s="119"/>
      <c r="WT45" s="119"/>
      <c r="WU45" s="119"/>
      <c r="WV45" s="119"/>
      <c r="WW45" s="119"/>
      <c r="WX45" s="119"/>
      <c r="WY45" s="119"/>
      <c r="WZ45" s="119"/>
      <c r="XA45" s="119"/>
      <c r="XB45" s="119"/>
      <c r="XC45" s="119"/>
      <c r="XD45" s="119"/>
      <c r="XE45" s="119"/>
      <c r="XF45" s="119"/>
      <c r="XG45" s="119"/>
      <c r="XH45" s="119"/>
      <c r="XI45" s="119"/>
      <c r="XJ45" s="119"/>
      <c r="XK45" s="119"/>
      <c r="XL45" s="119"/>
      <c r="XM45" s="119"/>
      <c r="XN45" s="119"/>
      <c r="XO45" s="119"/>
      <c r="XP45" s="119"/>
      <c r="XQ45" s="119"/>
      <c r="XR45" s="119"/>
      <c r="XS45" s="119"/>
      <c r="XT45" s="119"/>
      <c r="XU45" s="119"/>
      <c r="XV45" s="119"/>
      <c r="XW45" s="119"/>
      <c r="XX45" s="119"/>
      <c r="XY45" s="119"/>
      <c r="XZ45" s="119"/>
      <c r="YA45" s="119"/>
      <c r="YB45" s="119"/>
      <c r="YC45" s="119"/>
      <c r="YD45" s="119"/>
      <c r="YE45" s="119"/>
      <c r="YF45" s="119"/>
      <c r="YG45" s="119"/>
      <c r="YH45" s="119"/>
      <c r="YI45" s="119"/>
      <c r="YJ45" s="119"/>
      <c r="YK45" s="119"/>
      <c r="YL45" s="119"/>
      <c r="YM45" s="119"/>
      <c r="YN45" s="119"/>
      <c r="YO45" s="119"/>
      <c r="YP45" s="119"/>
      <c r="YQ45" s="119"/>
      <c r="YR45" s="119"/>
      <c r="YS45" s="119"/>
      <c r="YT45" s="119"/>
      <c r="YU45" s="119"/>
      <c r="YV45" s="119"/>
      <c r="YW45" s="119"/>
      <c r="YX45" s="119"/>
      <c r="YY45" s="119"/>
      <c r="YZ45" s="119"/>
      <c r="ZA45" s="119"/>
      <c r="ZB45" s="119"/>
      <c r="ZC45" s="119"/>
      <c r="ZD45" s="119"/>
      <c r="ZE45" s="119"/>
      <c r="ZF45" s="119"/>
      <c r="ZG45" s="119"/>
      <c r="ZH45" s="119"/>
      <c r="ZI45" s="119"/>
      <c r="ZJ45" s="119"/>
      <c r="ZK45" s="119"/>
      <c r="ZL45" s="119"/>
      <c r="ZM45" s="119"/>
      <c r="ZN45" s="119"/>
      <c r="ZO45" s="119"/>
      <c r="ZP45" s="119"/>
      <c r="ZQ45" s="119"/>
      <c r="ZR45" s="119"/>
      <c r="ZS45" s="119"/>
      <c r="ZT45" s="119"/>
      <c r="ZU45" s="119"/>
      <c r="ZV45" s="119"/>
      <c r="ZW45" s="119"/>
      <c r="ZX45" s="119"/>
      <c r="ZY45" s="119"/>
      <c r="ZZ45" s="119"/>
      <c r="AAA45" s="119"/>
      <c r="AAB45" s="119"/>
      <c r="AAC45" s="119"/>
      <c r="AAD45" s="119"/>
      <c r="AAE45" s="119"/>
      <c r="AAF45" s="119"/>
      <c r="AAG45" s="119"/>
      <c r="AAH45" s="119"/>
      <c r="AAI45" s="119"/>
      <c r="AAJ45" s="119"/>
      <c r="AAK45" s="119"/>
      <c r="AAL45" s="119"/>
      <c r="AAM45" s="119"/>
      <c r="AAN45" s="119"/>
      <c r="AAO45" s="119"/>
      <c r="AAP45" s="119"/>
      <c r="AAQ45" s="119"/>
      <c r="AAR45" s="119"/>
      <c r="AAS45" s="119"/>
      <c r="AAT45" s="119"/>
      <c r="AAU45" s="119"/>
      <c r="AAV45" s="119"/>
      <c r="AAW45" s="119"/>
      <c r="AAX45" s="119"/>
      <c r="AAY45" s="119"/>
      <c r="AAZ45" s="119"/>
      <c r="ABA45" s="119"/>
      <c r="ABB45" s="119"/>
      <c r="ABC45" s="119"/>
      <c r="ABD45" s="119"/>
      <c r="ABE45" s="119"/>
      <c r="ABF45" s="119"/>
      <c r="ABG45" s="119"/>
      <c r="ABH45" s="119"/>
      <c r="ABI45" s="119"/>
      <c r="ABJ45" s="119"/>
      <c r="ABK45" s="119"/>
      <c r="ABL45" s="119"/>
      <c r="ABM45" s="119"/>
      <c r="ABN45" s="119"/>
      <c r="ABO45" s="119"/>
      <c r="ABP45" s="119"/>
      <c r="ABQ45" s="119"/>
      <c r="ABR45" s="119"/>
      <c r="ABS45" s="119"/>
      <c r="ABT45" s="119"/>
      <c r="ABU45" s="119"/>
      <c r="ABV45" s="119"/>
      <c r="ABW45" s="119"/>
      <c r="ABX45" s="119"/>
      <c r="ABY45" s="119"/>
      <c r="ABZ45" s="119"/>
      <c r="ACA45" s="119"/>
      <c r="ACB45" s="119"/>
      <c r="ACC45" s="119"/>
      <c r="ACD45" s="119"/>
      <c r="ACE45" s="119"/>
      <c r="ACF45" s="119"/>
      <c r="ACG45" s="119"/>
      <c r="ACH45" s="119"/>
      <c r="ACI45" s="119"/>
      <c r="ACJ45" s="119"/>
      <c r="ACK45" s="119"/>
      <c r="ACL45" s="119"/>
      <c r="ACM45" s="119"/>
      <c r="ACN45" s="119"/>
      <c r="ACO45" s="119"/>
      <c r="ACP45" s="119"/>
      <c r="ACQ45" s="119"/>
      <c r="ACR45" s="119"/>
      <c r="ACS45" s="119"/>
      <c r="ACT45" s="119"/>
      <c r="ACU45" s="119"/>
      <c r="ACV45" s="119"/>
      <c r="ACW45" s="119"/>
      <c r="ACX45" s="119"/>
      <c r="ACY45" s="119"/>
      <c r="ACZ45" s="119"/>
      <c r="ADA45" s="119"/>
      <c r="ADB45" s="119"/>
      <c r="ADC45" s="119"/>
      <c r="ADD45" s="119"/>
      <c r="ADE45" s="119"/>
      <c r="ADF45" s="119"/>
      <c r="ADG45" s="119"/>
      <c r="ADH45" s="119"/>
      <c r="ADI45" s="119"/>
      <c r="ADJ45" s="119"/>
      <c r="ADK45" s="119"/>
      <c r="ADL45" s="119"/>
      <c r="ADM45" s="119"/>
      <c r="ADN45" s="119"/>
      <c r="ADO45" s="119"/>
      <c r="ADP45" s="119"/>
      <c r="ADQ45" s="119"/>
      <c r="ADR45" s="119"/>
      <c r="ADS45" s="119"/>
      <c r="ADT45" s="119"/>
      <c r="ADU45" s="119"/>
      <c r="ADV45" s="119"/>
      <c r="ADW45" s="119"/>
      <c r="ADX45" s="119"/>
      <c r="ADY45" s="119"/>
      <c r="ADZ45" s="119"/>
      <c r="AEA45" s="119"/>
      <c r="AEB45" s="119"/>
      <c r="AEC45" s="119"/>
      <c r="AED45" s="119"/>
      <c r="AEE45" s="119"/>
      <c r="AEF45" s="119"/>
      <c r="AEG45" s="119"/>
      <c r="AEH45" s="119"/>
      <c r="AEI45" s="119"/>
      <c r="AEJ45" s="119"/>
      <c r="AEK45" s="119"/>
      <c r="AEL45" s="119"/>
      <c r="AEM45" s="119"/>
      <c r="AEN45" s="119"/>
      <c r="AEO45" s="119"/>
      <c r="AEP45" s="119"/>
      <c r="AEQ45" s="119"/>
      <c r="AER45" s="119"/>
      <c r="AES45" s="119"/>
      <c r="AET45" s="119"/>
      <c r="AEU45" s="119"/>
      <c r="AEV45" s="119"/>
      <c r="AEW45" s="119"/>
      <c r="AEX45" s="119"/>
      <c r="AEY45" s="119"/>
      <c r="AEZ45" s="119"/>
      <c r="AFA45" s="119"/>
      <c r="AFB45" s="119"/>
      <c r="AFC45" s="119"/>
      <c r="AFD45" s="119"/>
      <c r="AFE45" s="119"/>
      <c r="AFF45" s="119"/>
      <c r="AFG45" s="119"/>
      <c r="AFH45" s="119"/>
      <c r="AFI45" s="119"/>
      <c r="AFJ45" s="119"/>
      <c r="AFK45" s="119"/>
      <c r="AFL45" s="119"/>
      <c r="AFM45" s="119"/>
      <c r="AFN45" s="119"/>
      <c r="AFO45" s="119"/>
      <c r="AFP45" s="119"/>
      <c r="AFQ45" s="119"/>
      <c r="AFR45" s="119"/>
      <c r="AFS45" s="119"/>
      <c r="AFT45" s="119"/>
      <c r="AFU45" s="119"/>
      <c r="AFV45" s="119"/>
      <c r="AFW45" s="119"/>
      <c r="AFX45" s="119"/>
      <c r="AFY45" s="119"/>
      <c r="AFZ45" s="119"/>
      <c r="AGA45" s="119"/>
      <c r="AGB45" s="119"/>
      <c r="AGC45" s="119"/>
      <c r="AGD45" s="119"/>
      <c r="AGE45" s="119"/>
      <c r="AGF45" s="119"/>
      <c r="AGG45" s="119"/>
      <c r="AGH45" s="119"/>
      <c r="AGI45" s="119"/>
      <c r="AGJ45" s="119"/>
      <c r="AGK45" s="119"/>
      <c r="AGL45" s="119"/>
      <c r="AGM45" s="119"/>
      <c r="AGN45" s="119"/>
      <c r="AGO45" s="119"/>
      <c r="AGP45" s="119"/>
      <c r="AGQ45" s="119"/>
      <c r="AGR45" s="119"/>
      <c r="AGS45" s="119"/>
      <c r="AGT45" s="119"/>
      <c r="AGU45" s="119"/>
      <c r="AGV45" s="119"/>
      <c r="AGW45" s="119"/>
      <c r="AGX45" s="119"/>
      <c r="AGY45" s="119"/>
      <c r="AGZ45" s="119"/>
      <c r="AHA45" s="119"/>
      <c r="AHB45" s="119"/>
      <c r="AHC45" s="119"/>
      <c r="AHD45" s="119"/>
      <c r="AHE45" s="119"/>
      <c r="AHF45" s="119"/>
      <c r="AHG45" s="119"/>
      <c r="AHH45" s="119"/>
      <c r="AHI45" s="119"/>
      <c r="AHJ45" s="119"/>
      <c r="AHK45" s="119"/>
      <c r="AHL45" s="119"/>
      <c r="AHM45" s="119"/>
      <c r="AHN45" s="119"/>
      <c r="AHO45" s="119"/>
      <c r="AHP45" s="119"/>
      <c r="AHQ45" s="119"/>
      <c r="AHR45" s="119"/>
      <c r="AHS45" s="119"/>
      <c r="AHT45" s="119"/>
      <c r="AHU45" s="119"/>
      <c r="AHV45" s="119"/>
      <c r="AHW45" s="119"/>
      <c r="AHX45" s="119"/>
      <c r="AHY45" s="119"/>
      <c r="AHZ45" s="119"/>
      <c r="AIA45" s="119"/>
      <c r="AIB45" s="119"/>
      <c r="AIC45" s="119"/>
      <c r="AID45" s="119"/>
      <c r="AIE45" s="119"/>
      <c r="AIF45" s="119"/>
      <c r="AIG45" s="119"/>
      <c r="AIH45" s="119"/>
      <c r="AII45" s="119"/>
      <c r="AIJ45" s="119"/>
      <c r="AIK45" s="119"/>
      <c r="AIL45" s="119"/>
      <c r="AIM45" s="119"/>
      <c r="AIN45" s="119"/>
      <c r="AIO45" s="119"/>
      <c r="AIP45" s="119"/>
      <c r="AIQ45" s="119"/>
      <c r="AIR45" s="119"/>
      <c r="AIS45" s="119"/>
      <c r="AIT45" s="119"/>
      <c r="AIU45" s="119"/>
      <c r="AIV45" s="119"/>
      <c r="AIW45" s="119"/>
      <c r="AIX45" s="119"/>
      <c r="AIY45" s="119"/>
      <c r="AIZ45" s="119"/>
      <c r="AJA45" s="119"/>
      <c r="AJB45" s="119"/>
      <c r="AJC45" s="119"/>
      <c r="AJD45" s="119"/>
      <c r="AJE45" s="119"/>
      <c r="AJF45" s="119"/>
      <c r="AJG45" s="119"/>
      <c r="AJH45" s="119"/>
      <c r="AJI45" s="119"/>
      <c r="AJJ45" s="119"/>
      <c r="AJK45" s="119"/>
      <c r="AJL45" s="119"/>
      <c r="AJM45" s="119"/>
      <c r="AJN45" s="119"/>
      <c r="AJO45" s="119"/>
      <c r="AJP45" s="119"/>
      <c r="AJQ45" s="119"/>
      <c r="AJR45" s="119"/>
      <c r="AJS45" s="119"/>
      <c r="AJT45" s="119"/>
      <c r="AJU45" s="119"/>
      <c r="AJV45" s="119"/>
      <c r="AJW45" s="119"/>
      <c r="AJX45" s="119"/>
      <c r="AJY45" s="119"/>
      <c r="AJZ45" s="119"/>
      <c r="AKA45" s="119"/>
      <c r="AKB45" s="119"/>
      <c r="AKC45" s="119"/>
      <c r="AKD45" s="119"/>
      <c r="AKE45" s="119"/>
      <c r="AKF45" s="119"/>
      <c r="AKG45" s="119"/>
      <c r="AKH45" s="119"/>
      <c r="AKI45" s="119"/>
      <c r="AKJ45" s="119"/>
      <c r="AKK45" s="119"/>
      <c r="AKL45" s="119"/>
      <c r="AKM45" s="119"/>
      <c r="AKN45" s="119"/>
      <c r="AKO45" s="119"/>
      <c r="AKP45" s="119"/>
      <c r="AKQ45" s="119"/>
      <c r="AKR45" s="119"/>
      <c r="AKS45" s="119"/>
      <c r="AKT45" s="119"/>
      <c r="AKU45" s="119"/>
      <c r="AKV45" s="119"/>
      <c r="AKW45" s="119"/>
      <c r="AKX45" s="119"/>
      <c r="AKY45" s="119"/>
      <c r="AKZ45" s="119"/>
      <c r="ALA45" s="119"/>
      <c r="ALB45" s="119"/>
      <c r="ALC45" s="119"/>
      <c r="ALD45" s="119"/>
      <c r="ALE45" s="119"/>
      <c r="ALF45" s="119"/>
      <c r="ALG45" s="119"/>
      <c r="ALH45" s="119"/>
      <c r="ALI45" s="119"/>
      <c r="ALJ45" s="119"/>
      <c r="ALK45" s="119"/>
      <c r="ALL45" s="119"/>
      <c r="ALM45" s="119"/>
      <c r="ALN45" s="119"/>
      <c r="ALO45" s="119"/>
      <c r="ALP45" s="119"/>
      <c r="ALQ45" s="119"/>
      <c r="ALR45" s="119"/>
      <c r="ALS45" s="119"/>
      <c r="ALT45" s="119"/>
      <c r="ALU45" s="119"/>
      <c r="ALV45" s="119"/>
      <c r="ALW45" s="119"/>
      <c r="ALX45" s="119"/>
      <c r="ALY45" s="119"/>
      <c r="ALZ45" s="119"/>
      <c r="AMA45" s="119"/>
      <c r="AMB45" s="119"/>
      <c r="AMC45" s="119"/>
      <c r="AMD45" s="119"/>
      <c r="AME45" s="119"/>
      <c r="AMF45" s="119"/>
      <c r="AMG45" s="119"/>
      <c r="AMH45" s="119"/>
      <c r="AMI45" s="119"/>
    </row>
    <row r="46" spans="1:1023" s="125" customFormat="1" ht="22.5" customHeight="1">
      <c r="A46" s="157" t="s">
        <v>262</v>
      </c>
      <c r="B46" s="160">
        <v>15.6</v>
      </c>
      <c r="C46" s="142"/>
      <c r="D46" s="131">
        <f t="shared" si="11"/>
        <v>0</v>
      </c>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19"/>
      <c r="DV46" s="119"/>
      <c r="DW46" s="119"/>
      <c r="DX46" s="119"/>
      <c r="DY46" s="119"/>
      <c r="DZ46" s="119"/>
      <c r="EA46" s="119"/>
      <c r="EB46" s="119"/>
      <c r="EC46" s="119"/>
      <c r="ED46" s="119"/>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19"/>
      <c r="IP46" s="119"/>
      <c r="IQ46" s="119"/>
      <c r="IR46" s="119"/>
      <c r="IS46" s="119"/>
      <c r="IT46" s="119"/>
      <c r="IU46" s="119"/>
      <c r="IV46" s="119"/>
      <c r="IW46" s="119"/>
      <c r="IX46" s="119"/>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19"/>
      <c r="NJ46" s="119"/>
      <c r="NK46" s="119"/>
      <c r="NL46" s="119"/>
      <c r="NM46" s="119"/>
      <c r="NN46" s="119"/>
      <c r="NO46" s="119"/>
      <c r="NP46" s="119"/>
      <c r="NQ46" s="119"/>
      <c r="NR46" s="119"/>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19"/>
      <c r="SD46" s="119"/>
      <c r="SE46" s="119"/>
      <c r="SF46" s="119"/>
      <c r="SG46" s="119"/>
      <c r="SH46" s="119"/>
      <c r="SI46" s="119"/>
      <c r="SJ46" s="119"/>
      <c r="SK46" s="119"/>
      <c r="SL46" s="119"/>
      <c r="SM46" s="119"/>
      <c r="SN46" s="119"/>
      <c r="SO46" s="119"/>
      <c r="SP46" s="119"/>
      <c r="SQ46" s="119"/>
      <c r="SR46" s="119"/>
      <c r="SS46" s="119"/>
      <c r="ST46" s="119"/>
      <c r="SU46" s="119"/>
      <c r="SV46" s="119"/>
      <c r="SW46" s="119"/>
      <c r="SX46" s="119"/>
      <c r="SY46" s="119"/>
      <c r="SZ46" s="119"/>
      <c r="TA46" s="119"/>
      <c r="TB46" s="119"/>
      <c r="TC46" s="119"/>
      <c r="TD46" s="119"/>
      <c r="TE46" s="119"/>
      <c r="TF46" s="119"/>
      <c r="TG46" s="119"/>
      <c r="TH46" s="119"/>
      <c r="TI46" s="119"/>
      <c r="TJ46" s="119"/>
      <c r="TK46" s="119"/>
      <c r="TL46" s="119"/>
      <c r="TM46" s="119"/>
      <c r="TN46" s="119"/>
      <c r="TO46" s="119"/>
      <c r="TP46" s="119"/>
      <c r="TQ46" s="119"/>
      <c r="TR46" s="119"/>
      <c r="TS46" s="119"/>
      <c r="TT46" s="119"/>
      <c r="TU46" s="119"/>
      <c r="TV46" s="119"/>
      <c r="TW46" s="119"/>
      <c r="TX46" s="119"/>
      <c r="TY46" s="119"/>
      <c r="TZ46" s="119"/>
      <c r="UA46" s="119"/>
      <c r="UB46" s="119"/>
      <c r="UC46" s="119"/>
      <c r="UD46" s="119"/>
      <c r="UE46" s="119"/>
      <c r="UF46" s="119"/>
      <c r="UG46" s="119"/>
      <c r="UH46" s="119"/>
      <c r="UI46" s="119"/>
      <c r="UJ46" s="119"/>
      <c r="UK46" s="119"/>
      <c r="UL46" s="119"/>
      <c r="UM46" s="119"/>
      <c r="UN46" s="119"/>
      <c r="UO46" s="119"/>
      <c r="UP46" s="119"/>
      <c r="UQ46" s="119"/>
      <c r="UR46" s="119"/>
      <c r="US46" s="119"/>
      <c r="UT46" s="119"/>
      <c r="UU46" s="119"/>
      <c r="UV46" s="119"/>
      <c r="UW46" s="119"/>
      <c r="UX46" s="119"/>
      <c r="UY46" s="119"/>
      <c r="UZ46" s="119"/>
      <c r="VA46" s="119"/>
      <c r="VB46" s="119"/>
      <c r="VC46" s="119"/>
      <c r="VD46" s="119"/>
      <c r="VE46" s="119"/>
      <c r="VF46" s="119"/>
      <c r="VG46" s="119"/>
      <c r="VH46" s="119"/>
      <c r="VI46" s="119"/>
      <c r="VJ46" s="119"/>
      <c r="VK46" s="119"/>
      <c r="VL46" s="119"/>
      <c r="VM46" s="119"/>
      <c r="VN46" s="119"/>
      <c r="VO46" s="119"/>
      <c r="VP46" s="119"/>
      <c r="VQ46" s="119"/>
      <c r="VR46" s="119"/>
      <c r="VS46" s="119"/>
      <c r="VT46" s="119"/>
      <c r="VU46" s="119"/>
      <c r="VV46" s="119"/>
      <c r="VW46" s="119"/>
      <c r="VX46" s="119"/>
      <c r="VY46" s="119"/>
      <c r="VZ46" s="119"/>
      <c r="WA46" s="119"/>
      <c r="WB46" s="119"/>
      <c r="WC46" s="119"/>
      <c r="WD46" s="119"/>
      <c r="WE46" s="119"/>
      <c r="WF46" s="119"/>
      <c r="WG46" s="119"/>
      <c r="WH46" s="119"/>
      <c r="WI46" s="119"/>
      <c r="WJ46" s="119"/>
      <c r="WK46" s="119"/>
      <c r="WL46" s="119"/>
      <c r="WM46" s="119"/>
      <c r="WN46" s="119"/>
      <c r="WO46" s="119"/>
      <c r="WP46" s="119"/>
      <c r="WQ46" s="119"/>
      <c r="WR46" s="119"/>
      <c r="WS46" s="119"/>
      <c r="WT46" s="119"/>
      <c r="WU46" s="119"/>
      <c r="WV46" s="119"/>
      <c r="WW46" s="119"/>
      <c r="WX46" s="119"/>
      <c r="WY46" s="119"/>
      <c r="WZ46" s="119"/>
      <c r="XA46" s="119"/>
      <c r="XB46" s="119"/>
      <c r="XC46" s="119"/>
      <c r="XD46" s="119"/>
      <c r="XE46" s="119"/>
      <c r="XF46" s="119"/>
      <c r="XG46" s="119"/>
      <c r="XH46" s="119"/>
      <c r="XI46" s="119"/>
      <c r="XJ46" s="119"/>
      <c r="XK46" s="119"/>
      <c r="XL46" s="119"/>
      <c r="XM46" s="119"/>
      <c r="XN46" s="119"/>
      <c r="XO46" s="119"/>
      <c r="XP46" s="119"/>
      <c r="XQ46" s="119"/>
      <c r="XR46" s="119"/>
      <c r="XS46" s="119"/>
      <c r="XT46" s="119"/>
      <c r="XU46" s="119"/>
      <c r="XV46" s="119"/>
      <c r="XW46" s="119"/>
      <c r="XX46" s="119"/>
      <c r="XY46" s="119"/>
      <c r="XZ46" s="119"/>
      <c r="YA46" s="119"/>
      <c r="YB46" s="119"/>
      <c r="YC46" s="119"/>
      <c r="YD46" s="119"/>
      <c r="YE46" s="119"/>
      <c r="YF46" s="119"/>
      <c r="YG46" s="119"/>
      <c r="YH46" s="119"/>
      <c r="YI46" s="119"/>
      <c r="YJ46" s="119"/>
      <c r="YK46" s="119"/>
      <c r="YL46" s="119"/>
      <c r="YM46" s="119"/>
      <c r="YN46" s="119"/>
      <c r="YO46" s="119"/>
      <c r="YP46" s="119"/>
      <c r="YQ46" s="119"/>
      <c r="YR46" s="119"/>
      <c r="YS46" s="119"/>
      <c r="YT46" s="119"/>
      <c r="YU46" s="119"/>
      <c r="YV46" s="119"/>
      <c r="YW46" s="119"/>
      <c r="YX46" s="119"/>
      <c r="YY46" s="119"/>
      <c r="YZ46" s="119"/>
      <c r="ZA46" s="119"/>
      <c r="ZB46" s="119"/>
      <c r="ZC46" s="119"/>
      <c r="ZD46" s="119"/>
      <c r="ZE46" s="119"/>
      <c r="ZF46" s="119"/>
      <c r="ZG46" s="119"/>
      <c r="ZH46" s="119"/>
      <c r="ZI46" s="119"/>
      <c r="ZJ46" s="119"/>
      <c r="ZK46" s="119"/>
      <c r="ZL46" s="119"/>
      <c r="ZM46" s="119"/>
      <c r="ZN46" s="119"/>
      <c r="ZO46" s="119"/>
      <c r="ZP46" s="119"/>
      <c r="ZQ46" s="119"/>
      <c r="ZR46" s="119"/>
      <c r="ZS46" s="119"/>
      <c r="ZT46" s="119"/>
      <c r="ZU46" s="119"/>
      <c r="ZV46" s="119"/>
      <c r="ZW46" s="119"/>
      <c r="ZX46" s="119"/>
      <c r="ZY46" s="119"/>
      <c r="ZZ46" s="119"/>
      <c r="AAA46" s="119"/>
      <c r="AAB46" s="119"/>
      <c r="AAC46" s="119"/>
      <c r="AAD46" s="119"/>
      <c r="AAE46" s="119"/>
      <c r="AAF46" s="119"/>
      <c r="AAG46" s="119"/>
      <c r="AAH46" s="119"/>
      <c r="AAI46" s="119"/>
      <c r="AAJ46" s="119"/>
      <c r="AAK46" s="119"/>
      <c r="AAL46" s="119"/>
      <c r="AAM46" s="119"/>
      <c r="AAN46" s="119"/>
      <c r="AAO46" s="119"/>
      <c r="AAP46" s="119"/>
      <c r="AAQ46" s="119"/>
      <c r="AAR46" s="119"/>
      <c r="AAS46" s="119"/>
      <c r="AAT46" s="119"/>
      <c r="AAU46" s="119"/>
      <c r="AAV46" s="119"/>
      <c r="AAW46" s="119"/>
      <c r="AAX46" s="119"/>
      <c r="AAY46" s="119"/>
      <c r="AAZ46" s="119"/>
      <c r="ABA46" s="119"/>
      <c r="ABB46" s="119"/>
      <c r="ABC46" s="119"/>
      <c r="ABD46" s="119"/>
      <c r="ABE46" s="119"/>
      <c r="ABF46" s="119"/>
      <c r="ABG46" s="119"/>
      <c r="ABH46" s="119"/>
      <c r="ABI46" s="119"/>
      <c r="ABJ46" s="119"/>
      <c r="ABK46" s="119"/>
      <c r="ABL46" s="119"/>
      <c r="ABM46" s="119"/>
      <c r="ABN46" s="119"/>
      <c r="ABO46" s="119"/>
      <c r="ABP46" s="119"/>
      <c r="ABQ46" s="119"/>
      <c r="ABR46" s="119"/>
      <c r="ABS46" s="119"/>
      <c r="ABT46" s="119"/>
      <c r="ABU46" s="119"/>
      <c r="ABV46" s="119"/>
      <c r="ABW46" s="119"/>
      <c r="ABX46" s="119"/>
      <c r="ABY46" s="119"/>
      <c r="ABZ46" s="119"/>
      <c r="ACA46" s="119"/>
      <c r="ACB46" s="119"/>
      <c r="ACC46" s="119"/>
      <c r="ACD46" s="119"/>
      <c r="ACE46" s="119"/>
      <c r="ACF46" s="119"/>
      <c r="ACG46" s="119"/>
      <c r="ACH46" s="119"/>
      <c r="ACI46" s="119"/>
      <c r="ACJ46" s="119"/>
      <c r="ACK46" s="119"/>
      <c r="ACL46" s="119"/>
      <c r="ACM46" s="119"/>
      <c r="ACN46" s="119"/>
      <c r="ACO46" s="119"/>
      <c r="ACP46" s="119"/>
      <c r="ACQ46" s="119"/>
      <c r="ACR46" s="119"/>
      <c r="ACS46" s="119"/>
      <c r="ACT46" s="119"/>
      <c r="ACU46" s="119"/>
      <c r="ACV46" s="119"/>
      <c r="ACW46" s="119"/>
      <c r="ACX46" s="119"/>
      <c r="ACY46" s="119"/>
      <c r="ACZ46" s="119"/>
      <c r="ADA46" s="119"/>
      <c r="ADB46" s="119"/>
      <c r="ADC46" s="119"/>
      <c r="ADD46" s="119"/>
      <c r="ADE46" s="119"/>
      <c r="ADF46" s="119"/>
      <c r="ADG46" s="119"/>
      <c r="ADH46" s="119"/>
      <c r="ADI46" s="119"/>
      <c r="ADJ46" s="119"/>
      <c r="ADK46" s="119"/>
      <c r="ADL46" s="119"/>
      <c r="ADM46" s="119"/>
      <c r="ADN46" s="119"/>
      <c r="ADO46" s="119"/>
      <c r="ADP46" s="119"/>
      <c r="ADQ46" s="119"/>
      <c r="ADR46" s="119"/>
      <c r="ADS46" s="119"/>
      <c r="ADT46" s="119"/>
      <c r="ADU46" s="119"/>
      <c r="ADV46" s="119"/>
      <c r="ADW46" s="119"/>
      <c r="ADX46" s="119"/>
      <c r="ADY46" s="119"/>
      <c r="ADZ46" s="119"/>
      <c r="AEA46" s="119"/>
      <c r="AEB46" s="119"/>
      <c r="AEC46" s="119"/>
      <c r="AED46" s="119"/>
      <c r="AEE46" s="119"/>
      <c r="AEF46" s="119"/>
      <c r="AEG46" s="119"/>
      <c r="AEH46" s="119"/>
      <c r="AEI46" s="119"/>
      <c r="AEJ46" s="119"/>
      <c r="AEK46" s="119"/>
      <c r="AEL46" s="119"/>
      <c r="AEM46" s="119"/>
      <c r="AEN46" s="119"/>
      <c r="AEO46" s="119"/>
      <c r="AEP46" s="119"/>
      <c r="AEQ46" s="119"/>
      <c r="AER46" s="119"/>
      <c r="AES46" s="119"/>
      <c r="AET46" s="119"/>
      <c r="AEU46" s="119"/>
      <c r="AEV46" s="119"/>
      <c r="AEW46" s="119"/>
      <c r="AEX46" s="119"/>
      <c r="AEY46" s="119"/>
      <c r="AEZ46" s="119"/>
      <c r="AFA46" s="119"/>
      <c r="AFB46" s="119"/>
      <c r="AFC46" s="119"/>
      <c r="AFD46" s="119"/>
      <c r="AFE46" s="119"/>
      <c r="AFF46" s="119"/>
      <c r="AFG46" s="119"/>
      <c r="AFH46" s="119"/>
      <c r="AFI46" s="119"/>
      <c r="AFJ46" s="119"/>
      <c r="AFK46" s="119"/>
      <c r="AFL46" s="119"/>
      <c r="AFM46" s="119"/>
      <c r="AFN46" s="119"/>
      <c r="AFO46" s="119"/>
      <c r="AFP46" s="119"/>
      <c r="AFQ46" s="119"/>
      <c r="AFR46" s="119"/>
      <c r="AFS46" s="119"/>
      <c r="AFT46" s="119"/>
      <c r="AFU46" s="119"/>
      <c r="AFV46" s="119"/>
      <c r="AFW46" s="119"/>
      <c r="AFX46" s="119"/>
      <c r="AFY46" s="119"/>
      <c r="AFZ46" s="119"/>
      <c r="AGA46" s="119"/>
      <c r="AGB46" s="119"/>
      <c r="AGC46" s="119"/>
      <c r="AGD46" s="119"/>
      <c r="AGE46" s="119"/>
      <c r="AGF46" s="119"/>
      <c r="AGG46" s="119"/>
      <c r="AGH46" s="119"/>
      <c r="AGI46" s="119"/>
      <c r="AGJ46" s="119"/>
      <c r="AGK46" s="119"/>
      <c r="AGL46" s="119"/>
      <c r="AGM46" s="119"/>
      <c r="AGN46" s="119"/>
      <c r="AGO46" s="119"/>
      <c r="AGP46" s="119"/>
      <c r="AGQ46" s="119"/>
      <c r="AGR46" s="119"/>
      <c r="AGS46" s="119"/>
      <c r="AGT46" s="119"/>
      <c r="AGU46" s="119"/>
      <c r="AGV46" s="119"/>
      <c r="AGW46" s="119"/>
      <c r="AGX46" s="119"/>
      <c r="AGY46" s="119"/>
      <c r="AGZ46" s="119"/>
      <c r="AHA46" s="119"/>
      <c r="AHB46" s="119"/>
      <c r="AHC46" s="119"/>
      <c r="AHD46" s="119"/>
      <c r="AHE46" s="119"/>
      <c r="AHF46" s="119"/>
      <c r="AHG46" s="119"/>
      <c r="AHH46" s="119"/>
      <c r="AHI46" s="119"/>
      <c r="AHJ46" s="119"/>
      <c r="AHK46" s="119"/>
      <c r="AHL46" s="119"/>
      <c r="AHM46" s="119"/>
      <c r="AHN46" s="119"/>
      <c r="AHO46" s="119"/>
      <c r="AHP46" s="119"/>
      <c r="AHQ46" s="119"/>
      <c r="AHR46" s="119"/>
      <c r="AHS46" s="119"/>
      <c r="AHT46" s="119"/>
      <c r="AHU46" s="119"/>
      <c r="AHV46" s="119"/>
      <c r="AHW46" s="119"/>
      <c r="AHX46" s="119"/>
      <c r="AHY46" s="119"/>
      <c r="AHZ46" s="119"/>
      <c r="AIA46" s="119"/>
      <c r="AIB46" s="119"/>
      <c r="AIC46" s="119"/>
      <c r="AID46" s="119"/>
      <c r="AIE46" s="119"/>
      <c r="AIF46" s="119"/>
      <c r="AIG46" s="119"/>
      <c r="AIH46" s="119"/>
      <c r="AII46" s="119"/>
      <c r="AIJ46" s="119"/>
      <c r="AIK46" s="119"/>
      <c r="AIL46" s="119"/>
      <c r="AIM46" s="119"/>
      <c r="AIN46" s="119"/>
      <c r="AIO46" s="119"/>
      <c r="AIP46" s="119"/>
      <c r="AIQ46" s="119"/>
      <c r="AIR46" s="119"/>
      <c r="AIS46" s="119"/>
      <c r="AIT46" s="119"/>
      <c r="AIU46" s="119"/>
      <c r="AIV46" s="119"/>
      <c r="AIW46" s="119"/>
      <c r="AIX46" s="119"/>
      <c r="AIY46" s="119"/>
      <c r="AIZ46" s="119"/>
      <c r="AJA46" s="119"/>
      <c r="AJB46" s="119"/>
      <c r="AJC46" s="119"/>
      <c r="AJD46" s="119"/>
      <c r="AJE46" s="119"/>
      <c r="AJF46" s="119"/>
      <c r="AJG46" s="119"/>
      <c r="AJH46" s="119"/>
      <c r="AJI46" s="119"/>
      <c r="AJJ46" s="119"/>
      <c r="AJK46" s="119"/>
      <c r="AJL46" s="119"/>
      <c r="AJM46" s="119"/>
      <c r="AJN46" s="119"/>
      <c r="AJO46" s="119"/>
      <c r="AJP46" s="119"/>
      <c r="AJQ46" s="119"/>
      <c r="AJR46" s="119"/>
      <c r="AJS46" s="119"/>
      <c r="AJT46" s="119"/>
      <c r="AJU46" s="119"/>
      <c r="AJV46" s="119"/>
      <c r="AJW46" s="119"/>
      <c r="AJX46" s="119"/>
      <c r="AJY46" s="119"/>
      <c r="AJZ46" s="119"/>
      <c r="AKA46" s="119"/>
      <c r="AKB46" s="119"/>
      <c r="AKC46" s="119"/>
      <c r="AKD46" s="119"/>
      <c r="AKE46" s="119"/>
      <c r="AKF46" s="119"/>
      <c r="AKG46" s="119"/>
      <c r="AKH46" s="119"/>
      <c r="AKI46" s="119"/>
      <c r="AKJ46" s="119"/>
      <c r="AKK46" s="119"/>
      <c r="AKL46" s="119"/>
      <c r="AKM46" s="119"/>
      <c r="AKN46" s="119"/>
      <c r="AKO46" s="119"/>
      <c r="AKP46" s="119"/>
      <c r="AKQ46" s="119"/>
      <c r="AKR46" s="119"/>
      <c r="AKS46" s="119"/>
      <c r="AKT46" s="119"/>
      <c r="AKU46" s="119"/>
      <c r="AKV46" s="119"/>
      <c r="AKW46" s="119"/>
      <c r="AKX46" s="119"/>
      <c r="AKY46" s="119"/>
      <c r="AKZ46" s="119"/>
      <c r="ALA46" s="119"/>
      <c r="ALB46" s="119"/>
      <c r="ALC46" s="119"/>
      <c r="ALD46" s="119"/>
      <c r="ALE46" s="119"/>
      <c r="ALF46" s="119"/>
      <c r="ALG46" s="119"/>
      <c r="ALH46" s="119"/>
      <c r="ALI46" s="119"/>
      <c r="ALJ46" s="119"/>
      <c r="ALK46" s="119"/>
      <c r="ALL46" s="119"/>
      <c r="ALM46" s="119"/>
      <c r="ALN46" s="119"/>
      <c r="ALO46" s="119"/>
      <c r="ALP46" s="119"/>
      <c r="ALQ46" s="119"/>
      <c r="ALR46" s="119"/>
      <c r="ALS46" s="119"/>
      <c r="ALT46" s="119"/>
      <c r="ALU46" s="119"/>
      <c r="ALV46" s="119"/>
      <c r="ALW46" s="119"/>
      <c r="ALX46" s="119"/>
      <c r="ALY46" s="119"/>
      <c r="ALZ46" s="119"/>
      <c r="AMA46" s="119"/>
      <c r="AMB46" s="119"/>
      <c r="AMC46" s="119"/>
      <c r="AMD46" s="119"/>
      <c r="AME46" s="119"/>
      <c r="AMF46" s="119"/>
      <c r="AMG46" s="119"/>
      <c r="AMH46" s="119"/>
      <c r="AMI46" s="119"/>
    </row>
    <row r="47" spans="1:1023" s="125" customFormat="1" ht="40.5" customHeight="1">
      <c r="A47" s="157" t="s">
        <v>263</v>
      </c>
      <c r="B47" s="160">
        <v>3.9</v>
      </c>
      <c r="C47" s="142"/>
      <c r="D47" s="131">
        <f t="shared" si="11"/>
        <v>0</v>
      </c>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19"/>
      <c r="IP47" s="119"/>
      <c r="IQ47" s="119"/>
      <c r="IR47" s="119"/>
      <c r="IS47" s="119"/>
      <c r="IT47" s="119"/>
      <c r="IU47" s="119"/>
      <c r="IV47" s="119"/>
      <c r="IW47" s="119"/>
      <c r="IX47" s="119"/>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19"/>
      <c r="NJ47" s="119"/>
      <c r="NK47" s="119"/>
      <c r="NL47" s="119"/>
      <c r="NM47" s="119"/>
      <c r="NN47" s="119"/>
      <c r="NO47" s="119"/>
      <c r="NP47" s="119"/>
      <c r="NQ47" s="119"/>
      <c r="NR47" s="119"/>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19"/>
      <c r="SD47" s="119"/>
      <c r="SE47" s="119"/>
      <c r="SF47" s="119"/>
      <c r="SG47" s="119"/>
      <c r="SH47" s="119"/>
      <c r="SI47" s="119"/>
      <c r="SJ47" s="119"/>
      <c r="SK47" s="119"/>
      <c r="SL47" s="119"/>
      <c r="SM47" s="119"/>
      <c r="SN47" s="119"/>
      <c r="SO47" s="119"/>
      <c r="SP47" s="119"/>
      <c r="SQ47" s="119"/>
      <c r="SR47" s="119"/>
      <c r="SS47" s="119"/>
      <c r="ST47" s="119"/>
      <c r="SU47" s="119"/>
      <c r="SV47" s="119"/>
      <c r="SW47" s="119"/>
      <c r="SX47" s="119"/>
      <c r="SY47" s="119"/>
      <c r="SZ47" s="119"/>
      <c r="TA47" s="119"/>
      <c r="TB47" s="119"/>
      <c r="TC47" s="119"/>
      <c r="TD47" s="119"/>
      <c r="TE47" s="119"/>
      <c r="TF47" s="119"/>
      <c r="TG47" s="119"/>
      <c r="TH47" s="119"/>
      <c r="TI47" s="119"/>
      <c r="TJ47" s="119"/>
      <c r="TK47" s="119"/>
      <c r="TL47" s="119"/>
      <c r="TM47" s="119"/>
      <c r="TN47" s="119"/>
      <c r="TO47" s="119"/>
      <c r="TP47" s="119"/>
      <c r="TQ47" s="119"/>
      <c r="TR47" s="119"/>
      <c r="TS47" s="119"/>
      <c r="TT47" s="119"/>
      <c r="TU47" s="119"/>
      <c r="TV47" s="119"/>
      <c r="TW47" s="119"/>
      <c r="TX47" s="119"/>
      <c r="TY47" s="119"/>
      <c r="TZ47" s="119"/>
      <c r="UA47" s="119"/>
      <c r="UB47" s="119"/>
      <c r="UC47" s="119"/>
      <c r="UD47" s="119"/>
      <c r="UE47" s="119"/>
      <c r="UF47" s="119"/>
      <c r="UG47" s="119"/>
      <c r="UH47" s="119"/>
      <c r="UI47" s="119"/>
      <c r="UJ47" s="119"/>
      <c r="UK47" s="119"/>
      <c r="UL47" s="119"/>
      <c r="UM47" s="119"/>
      <c r="UN47" s="119"/>
      <c r="UO47" s="119"/>
      <c r="UP47" s="119"/>
      <c r="UQ47" s="119"/>
      <c r="UR47" s="119"/>
      <c r="US47" s="119"/>
      <c r="UT47" s="119"/>
      <c r="UU47" s="119"/>
      <c r="UV47" s="119"/>
      <c r="UW47" s="119"/>
      <c r="UX47" s="119"/>
      <c r="UY47" s="119"/>
      <c r="UZ47" s="119"/>
      <c r="VA47" s="119"/>
      <c r="VB47" s="119"/>
      <c r="VC47" s="119"/>
      <c r="VD47" s="119"/>
      <c r="VE47" s="119"/>
      <c r="VF47" s="119"/>
      <c r="VG47" s="119"/>
      <c r="VH47" s="119"/>
      <c r="VI47" s="119"/>
      <c r="VJ47" s="119"/>
      <c r="VK47" s="119"/>
      <c r="VL47" s="119"/>
      <c r="VM47" s="119"/>
      <c r="VN47" s="119"/>
      <c r="VO47" s="119"/>
      <c r="VP47" s="119"/>
      <c r="VQ47" s="119"/>
      <c r="VR47" s="119"/>
      <c r="VS47" s="119"/>
      <c r="VT47" s="119"/>
      <c r="VU47" s="119"/>
      <c r="VV47" s="119"/>
      <c r="VW47" s="119"/>
      <c r="VX47" s="119"/>
      <c r="VY47" s="119"/>
      <c r="VZ47" s="119"/>
      <c r="WA47" s="119"/>
      <c r="WB47" s="119"/>
      <c r="WC47" s="119"/>
      <c r="WD47" s="119"/>
      <c r="WE47" s="119"/>
      <c r="WF47" s="119"/>
      <c r="WG47" s="119"/>
      <c r="WH47" s="119"/>
      <c r="WI47" s="119"/>
      <c r="WJ47" s="119"/>
      <c r="WK47" s="119"/>
      <c r="WL47" s="119"/>
      <c r="WM47" s="119"/>
      <c r="WN47" s="119"/>
      <c r="WO47" s="119"/>
      <c r="WP47" s="119"/>
      <c r="WQ47" s="119"/>
      <c r="WR47" s="119"/>
      <c r="WS47" s="119"/>
      <c r="WT47" s="119"/>
      <c r="WU47" s="119"/>
      <c r="WV47" s="119"/>
      <c r="WW47" s="119"/>
      <c r="WX47" s="119"/>
      <c r="WY47" s="119"/>
      <c r="WZ47" s="119"/>
      <c r="XA47" s="119"/>
      <c r="XB47" s="119"/>
      <c r="XC47" s="119"/>
      <c r="XD47" s="119"/>
      <c r="XE47" s="119"/>
      <c r="XF47" s="119"/>
      <c r="XG47" s="119"/>
      <c r="XH47" s="119"/>
      <c r="XI47" s="119"/>
      <c r="XJ47" s="119"/>
      <c r="XK47" s="119"/>
      <c r="XL47" s="119"/>
      <c r="XM47" s="119"/>
      <c r="XN47" s="119"/>
      <c r="XO47" s="119"/>
      <c r="XP47" s="119"/>
      <c r="XQ47" s="119"/>
      <c r="XR47" s="119"/>
      <c r="XS47" s="119"/>
      <c r="XT47" s="119"/>
      <c r="XU47" s="119"/>
      <c r="XV47" s="119"/>
      <c r="XW47" s="119"/>
      <c r="XX47" s="119"/>
      <c r="XY47" s="119"/>
      <c r="XZ47" s="119"/>
      <c r="YA47" s="119"/>
      <c r="YB47" s="119"/>
      <c r="YC47" s="119"/>
      <c r="YD47" s="119"/>
      <c r="YE47" s="119"/>
      <c r="YF47" s="119"/>
      <c r="YG47" s="119"/>
      <c r="YH47" s="119"/>
      <c r="YI47" s="119"/>
      <c r="YJ47" s="119"/>
      <c r="YK47" s="119"/>
      <c r="YL47" s="119"/>
      <c r="YM47" s="119"/>
      <c r="YN47" s="119"/>
      <c r="YO47" s="119"/>
      <c r="YP47" s="119"/>
      <c r="YQ47" s="119"/>
      <c r="YR47" s="119"/>
      <c r="YS47" s="119"/>
      <c r="YT47" s="119"/>
      <c r="YU47" s="119"/>
      <c r="YV47" s="119"/>
      <c r="YW47" s="119"/>
      <c r="YX47" s="119"/>
      <c r="YY47" s="119"/>
      <c r="YZ47" s="119"/>
      <c r="ZA47" s="119"/>
      <c r="ZB47" s="119"/>
      <c r="ZC47" s="119"/>
      <c r="ZD47" s="119"/>
      <c r="ZE47" s="119"/>
      <c r="ZF47" s="119"/>
      <c r="ZG47" s="119"/>
      <c r="ZH47" s="119"/>
      <c r="ZI47" s="119"/>
      <c r="ZJ47" s="119"/>
      <c r="ZK47" s="119"/>
      <c r="ZL47" s="119"/>
      <c r="ZM47" s="119"/>
      <c r="ZN47" s="119"/>
      <c r="ZO47" s="119"/>
      <c r="ZP47" s="119"/>
      <c r="ZQ47" s="119"/>
      <c r="ZR47" s="119"/>
      <c r="ZS47" s="119"/>
      <c r="ZT47" s="119"/>
      <c r="ZU47" s="119"/>
      <c r="ZV47" s="119"/>
      <c r="ZW47" s="119"/>
      <c r="ZX47" s="119"/>
      <c r="ZY47" s="119"/>
      <c r="ZZ47" s="119"/>
      <c r="AAA47" s="119"/>
      <c r="AAB47" s="119"/>
      <c r="AAC47" s="119"/>
      <c r="AAD47" s="119"/>
      <c r="AAE47" s="119"/>
      <c r="AAF47" s="119"/>
      <c r="AAG47" s="119"/>
      <c r="AAH47" s="119"/>
      <c r="AAI47" s="119"/>
      <c r="AAJ47" s="119"/>
      <c r="AAK47" s="119"/>
      <c r="AAL47" s="119"/>
      <c r="AAM47" s="119"/>
      <c r="AAN47" s="119"/>
      <c r="AAO47" s="119"/>
      <c r="AAP47" s="119"/>
      <c r="AAQ47" s="119"/>
      <c r="AAR47" s="119"/>
      <c r="AAS47" s="119"/>
      <c r="AAT47" s="119"/>
      <c r="AAU47" s="119"/>
      <c r="AAV47" s="119"/>
      <c r="AAW47" s="119"/>
      <c r="AAX47" s="119"/>
      <c r="AAY47" s="119"/>
      <c r="AAZ47" s="119"/>
      <c r="ABA47" s="119"/>
      <c r="ABB47" s="119"/>
      <c r="ABC47" s="119"/>
      <c r="ABD47" s="119"/>
      <c r="ABE47" s="119"/>
      <c r="ABF47" s="119"/>
      <c r="ABG47" s="119"/>
      <c r="ABH47" s="119"/>
      <c r="ABI47" s="119"/>
      <c r="ABJ47" s="119"/>
      <c r="ABK47" s="119"/>
      <c r="ABL47" s="119"/>
      <c r="ABM47" s="119"/>
      <c r="ABN47" s="119"/>
      <c r="ABO47" s="119"/>
      <c r="ABP47" s="119"/>
      <c r="ABQ47" s="119"/>
      <c r="ABR47" s="119"/>
      <c r="ABS47" s="119"/>
      <c r="ABT47" s="119"/>
      <c r="ABU47" s="119"/>
      <c r="ABV47" s="119"/>
      <c r="ABW47" s="119"/>
      <c r="ABX47" s="119"/>
      <c r="ABY47" s="119"/>
      <c r="ABZ47" s="119"/>
      <c r="ACA47" s="119"/>
      <c r="ACB47" s="119"/>
      <c r="ACC47" s="119"/>
      <c r="ACD47" s="119"/>
      <c r="ACE47" s="119"/>
      <c r="ACF47" s="119"/>
      <c r="ACG47" s="119"/>
      <c r="ACH47" s="119"/>
      <c r="ACI47" s="119"/>
      <c r="ACJ47" s="119"/>
      <c r="ACK47" s="119"/>
      <c r="ACL47" s="119"/>
      <c r="ACM47" s="119"/>
      <c r="ACN47" s="119"/>
      <c r="ACO47" s="119"/>
      <c r="ACP47" s="119"/>
      <c r="ACQ47" s="119"/>
      <c r="ACR47" s="119"/>
      <c r="ACS47" s="119"/>
      <c r="ACT47" s="119"/>
      <c r="ACU47" s="119"/>
      <c r="ACV47" s="119"/>
      <c r="ACW47" s="119"/>
      <c r="ACX47" s="119"/>
      <c r="ACY47" s="119"/>
      <c r="ACZ47" s="119"/>
      <c r="ADA47" s="119"/>
      <c r="ADB47" s="119"/>
      <c r="ADC47" s="119"/>
      <c r="ADD47" s="119"/>
      <c r="ADE47" s="119"/>
      <c r="ADF47" s="119"/>
      <c r="ADG47" s="119"/>
      <c r="ADH47" s="119"/>
      <c r="ADI47" s="119"/>
      <c r="ADJ47" s="119"/>
      <c r="ADK47" s="119"/>
      <c r="ADL47" s="119"/>
      <c r="ADM47" s="119"/>
      <c r="ADN47" s="119"/>
      <c r="ADO47" s="119"/>
      <c r="ADP47" s="119"/>
      <c r="ADQ47" s="119"/>
      <c r="ADR47" s="119"/>
      <c r="ADS47" s="119"/>
      <c r="ADT47" s="119"/>
      <c r="ADU47" s="119"/>
      <c r="ADV47" s="119"/>
      <c r="ADW47" s="119"/>
      <c r="ADX47" s="119"/>
      <c r="ADY47" s="119"/>
      <c r="ADZ47" s="119"/>
      <c r="AEA47" s="119"/>
      <c r="AEB47" s="119"/>
      <c r="AEC47" s="119"/>
      <c r="AED47" s="119"/>
      <c r="AEE47" s="119"/>
      <c r="AEF47" s="119"/>
      <c r="AEG47" s="119"/>
      <c r="AEH47" s="119"/>
      <c r="AEI47" s="119"/>
      <c r="AEJ47" s="119"/>
      <c r="AEK47" s="119"/>
      <c r="AEL47" s="119"/>
      <c r="AEM47" s="119"/>
      <c r="AEN47" s="119"/>
      <c r="AEO47" s="119"/>
      <c r="AEP47" s="119"/>
      <c r="AEQ47" s="119"/>
      <c r="AER47" s="119"/>
      <c r="AES47" s="119"/>
      <c r="AET47" s="119"/>
      <c r="AEU47" s="119"/>
      <c r="AEV47" s="119"/>
      <c r="AEW47" s="119"/>
      <c r="AEX47" s="119"/>
      <c r="AEY47" s="119"/>
      <c r="AEZ47" s="119"/>
      <c r="AFA47" s="119"/>
      <c r="AFB47" s="119"/>
      <c r="AFC47" s="119"/>
      <c r="AFD47" s="119"/>
      <c r="AFE47" s="119"/>
      <c r="AFF47" s="119"/>
      <c r="AFG47" s="119"/>
      <c r="AFH47" s="119"/>
      <c r="AFI47" s="119"/>
      <c r="AFJ47" s="119"/>
      <c r="AFK47" s="119"/>
      <c r="AFL47" s="119"/>
      <c r="AFM47" s="119"/>
      <c r="AFN47" s="119"/>
      <c r="AFO47" s="119"/>
      <c r="AFP47" s="119"/>
      <c r="AFQ47" s="119"/>
      <c r="AFR47" s="119"/>
      <c r="AFS47" s="119"/>
      <c r="AFT47" s="119"/>
      <c r="AFU47" s="119"/>
      <c r="AFV47" s="119"/>
      <c r="AFW47" s="119"/>
      <c r="AFX47" s="119"/>
      <c r="AFY47" s="119"/>
      <c r="AFZ47" s="119"/>
      <c r="AGA47" s="119"/>
      <c r="AGB47" s="119"/>
      <c r="AGC47" s="119"/>
      <c r="AGD47" s="119"/>
      <c r="AGE47" s="119"/>
      <c r="AGF47" s="119"/>
      <c r="AGG47" s="119"/>
      <c r="AGH47" s="119"/>
      <c r="AGI47" s="119"/>
      <c r="AGJ47" s="119"/>
      <c r="AGK47" s="119"/>
      <c r="AGL47" s="119"/>
      <c r="AGM47" s="119"/>
      <c r="AGN47" s="119"/>
      <c r="AGO47" s="119"/>
      <c r="AGP47" s="119"/>
      <c r="AGQ47" s="119"/>
      <c r="AGR47" s="119"/>
      <c r="AGS47" s="119"/>
      <c r="AGT47" s="119"/>
      <c r="AGU47" s="119"/>
      <c r="AGV47" s="119"/>
      <c r="AGW47" s="119"/>
      <c r="AGX47" s="119"/>
      <c r="AGY47" s="119"/>
      <c r="AGZ47" s="119"/>
      <c r="AHA47" s="119"/>
      <c r="AHB47" s="119"/>
      <c r="AHC47" s="119"/>
      <c r="AHD47" s="119"/>
      <c r="AHE47" s="119"/>
      <c r="AHF47" s="119"/>
      <c r="AHG47" s="119"/>
      <c r="AHH47" s="119"/>
      <c r="AHI47" s="119"/>
      <c r="AHJ47" s="119"/>
      <c r="AHK47" s="119"/>
      <c r="AHL47" s="119"/>
      <c r="AHM47" s="119"/>
      <c r="AHN47" s="119"/>
      <c r="AHO47" s="119"/>
      <c r="AHP47" s="119"/>
      <c r="AHQ47" s="119"/>
      <c r="AHR47" s="119"/>
      <c r="AHS47" s="119"/>
      <c r="AHT47" s="119"/>
      <c r="AHU47" s="119"/>
      <c r="AHV47" s="119"/>
      <c r="AHW47" s="119"/>
      <c r="AHX47" s="119"/>
      <c r="AHY47" s="119"/>
      <c r="AHZ47" s="119"/>
      <c r="AIA47" s="119"/>
      <c r="AIB47" s="119"/>
      <c r="AIC47" s="119"/>
      <c r="AID47" s="119"/>
      <c r="AIE47" s="119"/>
      <c r="AIF47" s="119"/>
      <c r="AIG47" s="119"/>
      <c r="AIH47" s="119"/>
      <c r="AII47" s="119"/>
      <c r="AIJ47" s="119"/>
      <c r="AIK47" s="119"/>
      <c r="AIL47" s="119"/>
      <c r="AIM47" s="119"/>
      <c r="AIN47" s="119"/>
      <c r="AIO47" s="119"/>
      <c r="AIP47" s="119"/>
      <c r="AIQ47" s="119"/>
      <c r="AIR47" s="119"/>
      <c r="AIS47" s="119"/>
      <c r="AIT47" s="119"/>
      <c r="AIU47" s="119"/>
      <c r="AIV47" s="119"/>
      <c r="AIW47" s="119"/>
      <c r="AIX47" s="119"/>
      <c r="AIY47" s="119"/>
      <c r="AIZ47" s="119"/>
      <c r="AJA47" s="119"/>
      <c r="AJB47" s="119"/>
      <c r="AJC47" s="119"/>
      <c r="AJD47" s="119"/>
      <c r="AJE47" s="119"/>
      <c r="AJF47" s="119"/>
      <c r="AJG47" s="119"/>
      <c r="AJH47" s="119"/>
      <c r="AJI47" s="119"/>
      <c r="AJJ47" s="119"/>
      <c r="AJK47" s="119"/>
      <c r="AJL47" s="119"/>
      <c r="AJM47" s="119"/>
      <c r="AJN47" s="119"/>
      <c r="AJO47" s="119"/>
      <c r="AJP47" s="119"/>
      <c r="AJQ47" s="119"/>
      <c r="AJR47" s="119"/>
      <c r="AJS47" s="119"/>
      <c r="AJT47" s="119"/>
      <c r="AJU47" s="119"/>
      <c r="AJV47" s="119"/>
      <c r="AJW47" s="119"/>
      <c r="AJX47" s="119"/>
      <c r="AJY47" s="119"/>
      <c r="AJZ47" s="119"/>
      <c r="AKA47" s="119"/>
      <c r="AKB47" s="119"/>
      <c r="AKC47" s="119"/>
      <c r="AKD47" s="119"/>
      <c r="AKE47" s="119"/>
      <c r="AKF47" s="119"/>
      <c r="AKG47" s="119"/>
      <c r="AKH47" s="119"/>
      <c r="AKI47" s="119"/>
      <c r="AKJ47" s="119"/>
      <c r="AKK47" s="119"/>
      <c r="AKL47" s="119"/>
      <c r="AKM47" s="119"/>
      <c r="AKN47" s="119"/>
      <c r="AKO47" s="119"/>
      <c r="AKP47" s="119"/>
      <c r="AKQ47" s="119"/>
      <c r="AKR47" s="119"/>
      <c r="AKS47" s="119"/>
      <c r="AKT47" s="119"/>
      <c r="AKU47" s="119"/>
      <c r="AKV47" s="119"/>
      <c r="AKW47" s="119"/>
      <c r="AKX47" s="119"/>
      <c r="AKY47" s="119"/>
      <c r="AKZ47" s="119"/>
      <c r="ALA47" s="119"/>
      <c r="ALB47" s="119"/>
      <c r="ALC47" s="119"/>
      <c r="ALD47" s="119"/>
      <c r="ALE47" s="119"/>
      <c r="ALF47" s="119"/>
      <c r="ALG47" s="119"/>
      <c r="ALH47" s="119"/>
      <c r="ALI47" s="119"/>
      <c r="ALJ47" s="119"/>
      <c r="ALK47" s="119"/>
      <c r="ALL47" s="119"/>
      <c r="ALM47" s="119"/>
      <c r="ALN47" s="119"/>
      <c r="ALO47" s="119"/>
      <c r="ALP47" s="119"/>
      <c r="ALQ47" s="119"/>
      <c r="ALR47" s="119"/>
      <c r="ALS47" s="119"/>
      <c r="ALT47" s="119"/>
      <c r="ALU47" s="119"/>
      <c r="ALV47" s="119"/>
      <c r="ALW47" s="119"/>
      <c r="ALX47" s="119"/>
      <c r="ALY47" s="119"/>
      <c r="ALZ47" s="119"/>
      <c r="AMA47" s="119"/>
      <c r="AMB47" s="119"/>
      <c r="AMC47" s="119"/>
      <c r="AMD47" s="119"/>
      <c r="AME47" s="119"/>
      <c r="AMF47" s="119"/>
      <c r="AMG47" s="119"/>
      <c r="AMH47" s="119"/>
      <c r="AMI47" s="119"/>
    </row>
    <row r="48" spans="1:1023" s="119" customFormat="1" ht="40.5" customHeight="1">
      <c r="A48" s="157" t="s">
        <v>264</v>
      </c>
      <c r="B48" s="159">
        <v>15.6</v>
      </c>
      <c r="C48" s="133"/>
      <c r="D48" s="131">
        <f t="shared" si="11"/>
        <v>0</v>
      </c>
      <c r="G48" s="123"/>
      <c r="H48" s="123"/>
      <c r="I48" s="124"/>
      <c r="J48" s="123"/>
      <c r="K48" s="123"/>
    </row>
    <row r="49" spans="1:1023" s="125" customFormat="1" ht="28.5" customHeight="1">
      <c r="A49" s="157" t="s">
        <v>265</v>
      </c>
      <c r="B49" s="160">
        <v>3.6</v>
      </c>
      <c r="C49" s="142"/>
      <c r="D49" s="131">
        <f t="shared" si="11"/>
        <v>0</v>
      </c>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19"/>
      <c r="DV49" s="119"/>
      <c r="DW49" s="119"/>
      <c r="DX49" s="119"/>
      <c r="DY49" s="119"/>
      <c r="DZ49" s="119"/>
      <c r="EA49" s="119"/>
      <c r="EB49" s="119"/>
      <c r="EC49" s="119"/>
      <c r="ED49" s="119"/>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19"/>
      <c r="IP49" s="119"/>
      <c r="IQ49" s="119"/>
      <c r="IR49" s="119"/>
      <c r="IS49" s="119"/>
      <c r="IT49" s="119"/>
      <c r="IU49" s="119"/>
      <c r="IV49" s="119"/>
      <c r="IW49" s="119"/>
      <c r="IX49" s="119"/>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19"/>
      <c r="NJ49" s="119"/>
      <c r="NK49" s="119"/>
      <c r="NL49" s="119"/>
      <c r="NM49" s="119"/>
      <c r="NN49" s="119"/>
      <c r="NO49" s="119"/>
      <c r="NP49" s="119"/>
      <c r="NQ49" s="119"/>
      <c r="NR49" s="119"/>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19"/>
      <c r="SD49" s="119"/>
      <c r="SE49" s="119"/>
      <c r="SF49" s="119"/>
      <c r="SG49" s="119"/>
      <c r="SH49" s="119"/>
      <c r="SI49" s="119"/>
      <c r="SJ49" s="119"/>
      <c r="SK49" s="119"/>
      <c r="SL49" s="119"/>
      <c r="SM49" s="119"/>
      <c r="SN49" s="119"/>
      <c r="SO49" s="119"/>
      <c r="SP49" s="119"/>
      <c r="SQ49" s="119"/>
      <c r="SR49" s="119"/>
      <c r="SS49" s="119"/>
      <c r="ST49" s="119"/>
      <c r="SU49" s="119"/>
      <c r="SV49" s="119"/>
      <c r="SW49" s="119"/>
      <c r="SX49" s="119"/>
      <c r="SY49" s="119"/>
      <c r="SZ49" s="119"/>
      <c r="TA49" s="119"/>
      <c r="TB49" s="119"/>
      <c r="TC49" s="119"/>
      <c r="TD49" s="119"/>
      <c r="TE49" s="119"/>
      <c r="TF49" s="119"/>
      <c r="TG49" s="119"/>
      <c r="TH49" s="119"/>
      <c r="TI49" s="119"/>
      <c r="TJ49" s="119"/>
      <c r="TK49" s="119"/>
      <c r="TL49" s="119"/>
      <c r="TM49" s="119"/>
      <c r="TN49" s="119"/>
      <c r="TO49" s="119"/>
      <c r="TP49" s="119"/>
      <c r="TQ49" s="119"/>
      <c r="TR49" s="119"/>
      <c r="TS49" s="119"/>
      <c r="TT49" s="119"/>
      <c r="TU49" s="119"/>
      <c r="TV49" s="119"/>
      <c r="TW49" s="119"/>
      <c r="TX49" s="119"/>
      <c r="TY49" s="119"/>
      <c r="TZ49" s="119"/>
      <c r="UA49" s="119"/>
      <c r="UB49" s="119"/>
      <c r="UC49" s="119"/>
      <c r="UD49" s="119"/>
      <c r="UE49" s="119"/>
      <c r="UF49" s="119"/>
      <c r="UG49" s="119"/>
      <c r="UH49" s="119"/>
      <c r="UI49" s="119"/>
      <c r="UJ49" s="119"/>
      <c r="UK49" s="119"/>
      <c r="UL49" s="119"/>
      <c r="UM49" s="119"/>
      <c r="UN49" s="119"/>
      <c r="UO49" s="119"/>
      <c r="UP49" s="119"/>
      <c r="UQ49" s="119"/>
      <c r="UR49" s="119"/>
      <c r="US49" s="119"/>
      <c r="UT49" s="119"/>
      <c r="UU49" s="119"/>
      <c r="UV49" s="119"/>
      <c r="UW49" s="119"/>
      <c r="UX49" s="119"/>
      <c r="UY49" s="119"/>
      <c r="UZ49" s="119"/>
      <c r="VA49" s="119"/>
      <c r="VB49" s="119"/>
      <c r="VC49" s="119"/>
      <c r="VD49" s="119"/>
      <c r="VE49" s="119"/>
      <c r="VF49" s="119"/>
      <c r="VG49" s="119"/>
      <c r="VH49" s="119"/>
      <c r="VI49" s="119"/>
      <c r="VJ49" s="119"/>
      <c r="VK49" s="119"/>
      <c r="VL49" s="119"/>
      <c r="VM49" s="119"/>
      <c r="VN49" s="119"/>
      <c r="VO49" s="119"/>
      <c r="VP49" s="119"/>
      <c r="VQ49" s="119"/>
      <c r="VR49" s="119"/>
      <c r="VS49" s="119"/>
      <c r="VT49" s="119"/>
      <c r="VU49" s="119"/>
      <c r="VV49" s="119"/>
      <c r="VW49" s="119"/>
      <c r="VX49" s="119"/>
      <c r="VY49" s="119"/>
      <c r="VZ49" s="119"/>
      <c r="WA49" s="119"/>
      <c r="WB49" s="119"/>
      <c r="WC49" s="119"/>
      <c r="WD49" s="119"/>
      <c r="WE49" s="119"/>
      <c r="WF49" s="119"/>
      <c r="WG49" s="119"/>
      <c r="WH49" s="119"/>
      <c r="WI49" s="119"/>
      <c r="WJ49" s="119"/>
      <c r="WK49" s="119"/>
      <c r="WL49" s="119"/>
      <c r="WM49" s="119"/>
      <c r="WN49" s="119"/>
      <c r="WO49" s="119"/>
      <c r="WP49" s="119"/>
      <c r="WQ49" s="119"/>
      <c r="WR49" s="119"/>
      <c r="WS49" s="119"/>
      <c r="WT49" s="119"/>
      <c r="WU49" s="119"/>
      <c r="WV49" s="119"/>
      <c r="WW49" s="119"/>
      <c r="WX49" s="119"/>
      <c r="WY49" s="119"/>
      <c r="WZ49" s="119"/>
      <c r="XA49" s="119"/>
      <c r="XB49" s="119"/>
      <c r="XC49" s="119"/>
      <c r="XD49" s="119"/>
      <c r="XE49" s="119"/>
      <c r="XF49" s="119"/>
      <c r="XG49" s="119"/>
      <c r="XH49" s="119"/>
      <c r="XI49" s="119"/>
      <c r="XJ49" s="119"/>
      <c r="XK49" s="119"/>
      <c r="XL49" s="119"/>
      <c r="XM49" s="119"/>
      <c r="XN49" s="119"/>
      <c r="XO49" s="119"/>
      <c r="XP49" s="119"/>
      <c r="XQ49" s="119"/>
      <c r="XR49" s="119"/>
      <c r="XS49" s="119"/>
      <c r="XT49" s="119"/>
      <c r="XU49" s="119"/>
      <c r="XV49" s="119"/>
      <c r="XW49" s="119"/>
      <c r="XX49" s="119"/>
      <c r="XY49" s="119"/>
      <c r="XZ49" s="119"/>
      <c r="YA49" s="119"/>
      <c r="YB49" s="119"/>
      <c r="YC49" s="119"/>
      <c r="YD49" s="119"/>
      <c r="YE49" s="119"/>
      <c r="YF49" s="119"/>
      <c r="YG49" s="119"/>
      <c r="YH49" s="119"/>
      <c r="YI49" s="119"/>
      <c r="YJ49" s="119"/>
      <c r="YK49" s="119"/>
      <c r="YL49" s="119"/>
      <c r="YM49" s="119"/>
      <c r="YN49" s="119"/>
      <c r="YO49" s="119"/>
      <c r="YP49" s="119"/>
      <c r="YQ49" s="119"/>
      <c r="YR49" s="119"/>
      <c r="YS49" s="119"/>
      <c r="YT49" s="119"/>
      <c r="YU49" s="119"/>
      <c r="YV49" s="119"/>
      <c r="YW49" s="119"/>
      <c r="YX49" s="119"/>
      <c r="YY49" s="119"/>
      <c r="YZ49" s="119"/>
      <c r="ZA49" s="119"/>
      <c r="ZB49" s="119"/>
      <c r="ZC49" s="119"/>
      <c r="ZD49" s="119"/>
      <c r="ZE49" s="119"/>
      <c r="ZF49" s="119"/>
      <c r="ZG49" s="119"/>
      <c r="ZH49" s="119"/>
      <c r="ZI49" s="119"/>
      <c r="ZJ49" s="119"/>
      <c r="ZK49" s="119"/>
      <c r="ZL49" s="119"/>
      <c r="ZM49" s="119"/>
      <c r="ZN49" s="119"/>
      <c r="ZO49" s="119"/>
      <c r="ZP49" s="119"/>
      <c r="ZQ49" s="119"/>
      <c r="ZR49" s="119"/>
      <c r="ZS49" s="119"/>
      <c r="ZT49" s="119"/>
      <c r="ZU49" s="119"/>
      <c r="ZV49" s="119"/>
      <c r="ZW49" s="119"/>
      <c r="ZX49" s="119"/>
      <c r="ZY49" s="119"/>
      <c r="ZZ49" s="119"/>
      <c r="AAA49" s="119"/>
      <c r="AAB49" s="119"/>
      <c r="AAC49" s="119"/>
      <c r="AAD49" s="119"/>
      <c r="AAE49" s="119"/>
      <c r="AAF49" s="119"/>
      <c r="AAG49" s="119"/>
      <c r="AAH49" s="119"/>
      <c r="AAI49" s="119"/>
      <c r="AAJ49" s="119"/>
      <c r="AAK49" s="119"/>
      <c r="AAL49" s="119"/>
      <c r="AAM49" s="119"/>
      <c r="AAN49" s="119"/>
      <c r="AAO49" s="119"/>
      <c r="AAP49" s="119"/>
      <c r="AAQ49" s="119"/>
      <c r="AAR49" s="119"/>
      <c r="AAS49" s="119"/>
      <c r="AAT49" s="119"/>
      <c r="AAU49" s="119"/>
      <c r="AAV49" s="119"/>
      <c r="AAW49" s="119"/>
      <c r="AAX49" s="119"/>
      <c r="AAY49" s="119"/>
      <c r="AAZ49" s="119"/>
      <c r="ABA49" s="119"/>
      <c r="ABB49" s="119"/>
      <c r="ABC49" s="119"/>
      <c r="ABD49" s="119"/>
      <c r="ABE49" s="119"/>
      <c r="ABF49" s="119"/>
      <c r="ABG49" s="119"/>
      <c r="ABH49" s="119"/>
      <c r="ABI49" s="119"/>
      <c r="ABJ49" s="119"/>
      <c r="ABK49" s="119"/>
      <c r="ABL49" s="119"/>
      <c r="ABM49" s="119"/>
      <c r="ABN49" s="119"/>
      <c r="ABO49" s="119"/>
      <c r="ABP49" s="119"/>
      <c r="ABQ49" s="119"/>
      <c r="ABR49" s="119"/>
      <c r="ABS49" s="119"/>
      <c r="ABT49" s="119"/>
      <c r="ABU49" s="119"/>
      <c r="ABV49" s="119"/>
      <c r="ABW49" s="119"/>
      <c r="ABX49" s="119"/>
      <c r="ABY49" s="119"/>
      <c r="ABZ49" s="119"/>
      <c r="ACA49" s="119"/>
      <c r="ACB49" s="119"/>
      <c r="ACC49" s="119"/>
      <c r="ACD49" s="119"/>
      <c r="ACE49" s="119"/>
      <c r="ACF49" s="119"/>
      <c r="ACG49" s="119"/>
      <c r="ACH49" s="119"/>
      <c r="ACI49" s="119"/>
      <c r="ACJ49" s="119"/>
      <c r="ACK49" s="119"/>
      <c r="ACL49" s="119"/>
      <c r="ACM49" s="119"/>
      <c r="ACN49" s="119"/>
      <c r="ACO49" s="119"/>
      <c r="ACP49" s="119"/>
      <c r="ACQ49" s="119"/>
      <c r="ACR49" s="119"/>
      <c r="ACS49" s="119"/>
      <c r="ACT49" s="119"/>
      <c r="ACU49" s="119"/>
      <c r="ACV49" s="119"/>
      <c r="ACW49" s="119"/>
      <c r="ACX49" s="119"/>
      <c r="ACY49" s="119"/>
      <c r="ACZ49" s="119"/>
      <c r="ADA49" s="119"/>
      <c r="ADB49" s="119"/>
      <c r="ADC49" s="119"/>
      <c r="ADD49" s="119"/>
      <c r="ADE49" s="119"/>
      <c r="ADF49" s="119"/>
      <c r="ADG49" s="119"/>
      <c r="ADH49" s="119"/>
      <c r="ADI49" s="119"/>
      <c r="ADJ49" s="119"/>
      <c r="ADK49" s="119"/>
      <c r="ADL49" s="119"/>
      <c r="ADM49" s="119"/>
      <c r="ADN49" s="119"/>
      <c r="ADO49" s="119"/>
      <c r="ADP49" s="119"/>
      <c r="ADQ49" s="119"/>
      <c r="ADR49" s="119"/>
      <c r="ADS49" s="119"/>
      <c r="ADT49" s="119"/>
      <c r="ADU49" s="119"/>
      <c r="ADV49" s="119"/>
      <c r="ADW49" s="119"/>
      <c r="ADX49" s="119"/>
      <c r="ADY49" s="119"/>
      <c r="ADZ49" s="119"/>
      <c r="AEA49" s="119"/>
      <c r="AEB49" s="119"/>
      <c r="AEC49" s="119"/>
      <c r="AED49" s="119"/>
      <c r="AEE49" s="119"/>
      <c r="AEF49" s="119"/>
      <c r="AEG49" s="119"/>
      <c r="AEH49" s="119"/>
      <c r="AEI49" s="119"/>
      <c r="AEJ49" s="119"/>
      <c r="AEK49" s="119"/>
      <c r="AEL49" s="119"/>
      <c r="AEM49" s="119"/>
      <c r="AEN49" s="119"/>
      <c r="AEO49" s="119"/>
      <c r="AEP49" s="119"/>
      <c r="AEQ49" s="119"/>
      <c r="AER49" s="119"/>
      <c r="AES49" s="119"/>
      <c r="AET49" s="119"/>
      <c r="AEU49" s="119"/>
      <c r="AEV49" s="119"/>
      <c r="AEW49" s="119"/>
      <c r="AEX49" s="119"/>
      <c r="AEY49" s="119"/>
      <c r="AEZ49" s="119"/>
      <c r="AFA49" s="119"/>
      <c r="AFB49" s="119"/>
      <c r="AFC49" s="119"/>
      <c r="AFD49" s="119"/>
      <c r="AFE49" s="119"/>
      <c r="AFF49" s="119"/>
      <c r="AFG49" s="119"/>
      <c r="AFH49" s="119"/>
      <c r="AFI49" s="119"/>
      <c r="AFJ49" s="119"/>
      <c r="AFK49" s="119"/>
      <c r="AFL49" s="119"/>
      <c r="AFM49" s="119"/>
      <c r="AFN49" s="119"/>
      <c r="AFO49" s="119"/>
      <c r="AFP49" s="119"/>
      <c r="AFQ49" s="119"/>
      <c r="AFR49" s="119"/>
      <c r="AFS49" s="119"/>
      <c r="AFT49" s="119"/>
      <c r="AFU49" s="119"/>
      <c r="AFV49" s="119"/>
      <c r="AFW49" s="119"/>
      <c r="AFX49" s="119"/>
      <c r="AFY49" s="119"/>
      <c r="AFZ49" s="119"/>
      <c r="AGA49" s="119"/>
      <c r="AGB49" s="119"/>
      <c r="AGC49" s="119"/>
      <c r="AGD49" s="119"/>
      <c r="AGE49" s="119"/>
      <c r="AGF49" s="119"/>
      <c r="AGG49" s="119"/>
      <c r="AGH49" s="119"/>
      <c r="AGI49" s="119"/>
      <c r="AGJ49" s="119"/>
      <c r="AGK49" s="119"/>
      <c r="AGL49" s="119"/>
      <c r="AGM49" s="119"/>
      <c r="AGN49" s="119"/>
      <c r="AGO49" s="119"/>
      <c r="AGP49" s="119"/>
      <c r="AGQ49" s="119"/>
      <c r="AGR49" s="119"/>
      <c r="AGS49" s="119"/>
      <c r="AGT49" s="119"/>
      <c r="AGU49" s="119"/>
      <c r="AGV49" s="119"/>
      <c r="AGW49" s="119"/>
      <c r="AGX49" s="119"/>
      <c r="AGY49" s="119"/>
      <c r="AGZ49" s="119"/>
      <c r="AHA49" s="119"/>
      <c r="AHB49" s="119"/>
      <c r="AHC49" s="119"/>
      <c r="AHD49" s="119"/>
      <c r="AHE49" s="119"/>
      <c r="AHF49" s="119"/>
      <c r="AHG49" s="119"/>
      <c r="AHH49" s="119"/>
      <c r="AHI49" s="119"/>
      <c r="AHJ49" s="119"/>
      <c r="AHK49" s="119"/>
      <c r="AHL49" s="119"/>
      <c r="AHM49" s="119"/>
      <c r="AHN49" s="119"/>
      <c r="AHO49" s="119"/>
      <c r="AHP49" s="119"/>
      <c r="AHQ49" s="119"/>
      <c r="AHR49" s="119"/>
      <c r="AHS49" s="119"/>
      <c r="AHT49" s="119"/>
      <c r="AHU49" s="119"/>
      <c r="AHV49" s="119"/>
      <c r="AHW49" s="119"/>
      <c r="AHX49" s="119"/>
      <c r="AHY49" s="119"/>
      <c r="AHZ49" s="119"/>
      <c r="AIA49" s="119"/>
      <c r="AIB49" s="119"/>
      <c r="AIC49" s="119"/>
      <c r="AID49" s="119"/>
      <c r="AIE49" s="119"/>
      <c r="AIF49" s="119"/>
      <c r="AIG49" s="119"/>
      <c r="AIH49" s="119"/>
      <c r="AII49" s="119"/>
      <c r="AIJ49" s="119"/>
      <c r="AIK49" s="119"/>
      <c r="AIL49" s="119"/>
      <c r="AIM49" s="119"/>
      <c r="AIN49" s="119"/>
      <c r="AIO49" s="119"/>
      <c r="AIP49" s="119"/>
      <c r="AIQ49" s="119"/>
      <c r="AIR49" s="119"/>
      <c r="AIS49" s="119"/>
      <c r="AIT49" s="119"/>
      <c r="AIU49" s="119"/>
      <c r="AIV49" s="119"/>
      <c r="AIW49" s="119"/>
      <c r="AIX49" s="119"/>
      <c r="AIY49" s="119"/>
      <c r="AIZ49" s="119"/>
      <c r="AJA49" s="119"/>
      <c r="AJB49" s="119"/>
      <c r="AJC49" s="119"/>
      <c r="AJD49" s="119"/>
      <c r="AJE49" s="119"/>
      <c r="AJF49" s="119"/>
      <c r="AJG49" s="119"/>
      <c r="AJH49" s="119"/>
      <c r="AJI49" s="119"/>
      <c r="AJJ49" s="119"/>
      <c r="AJK49" s="119"/>
      <c r="AJL49" s="119"/>
      <c r="AJM49" s="119"/>
      <c r="AJN49" s="119"/>
      <c r="AJO49" s="119"/>
      <c r="AJP49" s="119"/>
      <c r="AJQ49" s="119"/>
      <c r="AJR49" s="119"/>
      <c r="AJS49" s="119"/>
      <c r="AJT49" s="119"/>
      <c r="AJU49" s="119"/>
      <c r="AJV49" s="119"/>
      <c r="AJW49" s="119"/>
      <c r="AJX49" s="119"/>
      <c r="AJY49" s="119"/>
      <c r="AJZ49" s="119"/>
      <c r="AKA49" s="119"/>
      <c r="AKB49" s="119"/>
      <c r="AKC49" s="119"/>
      <c r="AKD49" s="119"/>
      <c r="AKE49" s="119"/>
      <c r="AKF49" s="119"/>
      <c r="AKG49" s="119"/>
      <c r="AKH49" s="119"/>
      <c r="AKI49" s="119"/>
      <c r="AKJ49" s="119"/>
      <c r="AKK49" s="119"/>
      <c r="AKL49" s="119"/>
      <c r="AKM49" s="119"/>
      <c r="AKN49" s="119"/>
      <c r="AKO49" s="119"/>
      <c r="AKP49" s="119"/>
      <c r="AKQ49" s="119"/>
      <c r="AKR49" s="119"/>
      <c r="AKS49" s="119"/>
      <c r="AKT49" s="119"/>
      <c r="AKU49" s="119"/>
      <c r="AKV49" s="119"/>
      <c r="AKW49" s="119"/>
      <c r="AKX49" s="119"/>
      <c r="AKY49" s="119"/>
      <c r="AKZ49" s="119"/>
      <c r="ALA49" s="119"/>
      <c r="ALB49" s="119"/>
      <c r="ALC49" s="119"/>
      <c r="ALD49" s="119"/>
      <c r="ALE49" s="119"/>
      <c r="ALF49" s="119"/>
      <c r="ALG49" s="119"/>
      <c r="ALH49" s="119"/>
      <c r="ALI49" s="119"/>
      <c r="ALJ49" s="119"/>
      <c r="ALK49" s="119"/>
      <c r="ALL49" s="119"/>
      <c r="ALM49" s="119"/>
      <c r="ALN49" s="119"/>
      <c r="ALO49" s="119"/>
      <c r="ALP49" s="119"/>
      <c r="ALQ49" s="119"/>
      <c r="ALR49" s="119"/>
      <c r="ALS49" s="119"/>
      <c r="ALT49" s="119"/>
      <c r="ALU49" s="119"/>
      <c r="ALV49" s="119"/>
      <c r="ALW49" s="119"/>
      <c r="ALX49" s="119"/>
      <c r="ALY49" s="119"/>
      <c r="ALZ49" s="119"/>
      <c r="AMA49" s="119"/>
      <c r="AMB49" s="119"/>
      <c r="AMC49" s="119"/>
      <c r="AMD49" s="119"/>
      <c r="AME49" s="119"/>
      <c r="AMF49" s="119"/>
      <c r="AMG49" s="119"/>
      <c r="AMH49" s="119"/>
      <c r="AMI49" s="119"/>
    </row>
    <row r="50" spans="1:1023" s="125" customFormat="1" ht="36" customHeight="1">
      <c r="A50" s="158" t="s">
        <v>266</v>
      </c>
      <c r="B50" s="160">
        <v>3.5</v>
      </c>
      <c r="C50" s="142"/>
      <c r="D50" s="131">
        <f t="shared" si="11"/>
        <v>0</v>
      </c>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19"/>
      <c r="IP50" s="119"/>
      <c r="IQ50" s="119"/>
      <c r="IR50" s="119"/>
      <c r="IS50" s="119"/>
      <c r="IT50" s="119"/>
      <c r="IU50" s="119"/>
      <c r="IV50" s="119"/>
      <c r="IW50" s="119"/>
      <c r="IX50" s="119"/>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19"/>
      <c r="NJ50" s="119"/>
      <c r="NK50" s="119"/>
      <c r="NL50" s="119"/>
      <c r="NM50" s="119"/>
      <c r="NN50" s="119"/>
      <c r="NO50" s="119"/>
      <c r="NP50" s="119"/>
      <c r="NQ50" s="119"/>
      <c r="NR50" s="119"/>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19"/>
      <c r="SD50" s="119"/>
      <c r="SE50" s="119"/>
      <c r="SF50" s="119"/>
      <c r="SG50" s="119"/>
      <c r="SH50" s="119"/>
      <c r="SI50" s="119"/>
      <c r="SJ50" s="119"/>
      <c r="SK50" s="119"/>
      <c r="SL50" s="119"/>
      <c r="SM50" s="119"/>
      <c r="SN50" s="119"/>
      <c r="SO50" s="119"/>
      <c r="SP50" s="119"/>
      <c r="SQ50" s="119"/>
      <c r="SR50" s="119"/>
      <c r="SS50" s="119"/>
      <c r="ST50" s="119"/>
      <c r="SU50" s="119"/>
      <c r="SV50" s="119"/>
      <c r="SW50" s="119"/>
      <c r="SX50" s="119"/>
      <c r="SY50" s="119"/>
      <c r="SZ50" s="119"/>
      <c r="TA50" s="119"/>
      <c r="TB50" s="119"/>
      <c r="TC50" s="119"/>
      <c r="TD50" s="119"/>
      <c r="TE50" s="119"/>
      <c r="TF50" s="119"/>
      <c r="TG50" s="119"/>
      <c r="TH50" s="119"/>
      <c r="TI50" s="119"/>
      <c r="TJ50" s="119"/>
      <c r="TK50" s="119"/>
      <c r="TL50" s="119"/>
      <c r="TM50" s="119"/>
      <c r="TN50" s="119"/>
      <c r="TO50" s="119"/>
      <c r="TP50" s="119"/>
      <c r="TQ50" s="119"/>
      <c r="TR50" s="119"/>
      <c r="TS50" s="119"/>
      <c r="TT50" s="119"/>
      <c r="TU50" s="119"/>
      <c r="TV50" s="119"/>
      <c r="TW50" s="119"/>
      <c r="TX50" s="119"/>
      <c r="TY50" s="119"/>
      <c r="TZ50" s="119"/>
      <c r="UA50" s="119"/>
      <c r="UB50" s="119"/>
      <c r="UC50" s="119"/>
      <c r="UD50" s="119"/>
      <c r="UE50" s="119"/>
      <c r="UF50" s="119"/>
      <c r="UG50" s="119"/>
      <c r="UH50" s="119"/>
      <c r="UI50" s="119"/>
      <c r="UJ50" s="119"/>
      <c r="UK50" s="119"/>
      <c r="UL50" s="119"/>
      <c r="UM50" s="119"/>
      <c r="UN50" s="119"/>
      <c r="UO50" s="119"/>
      <c r="UP50" s="119"/>
      <c r="UQ50" s="119"/>
      <c r="UR50" s="119"/>
      <c r="US50" s="119"/>
      <c r="UT50" s="119"/>
      <c r="UU50" s="119"/>
      <c r="UV50" s="119"/>
      <c r="UW50" s="119"/>
      <c r="UX50" s="119"/>
      <c r="UY50" s="119"/>
      <c r="UZ50" s="119"/>
      <c r="VA50" s="119"/>
      <c r="VB50" s="119"/>
      <c r="VC50" s="119"/>
      <c r="VD50" s="119"/>
      <c r="VE50" s="119"/>
      <c r="VF50" s="119"/>
      <c r="VG50" s="119"/>
      <c r="VH50" s="119"/>
      <c r="VI50" s="119"/>
      <c r="VJ50" s="119"/>
      <c r="VK50" s="119"/>
      <c r="VL50" s="119"/>
      <c r="VM50" s="119"/>
      <c r="VN50" s="119"/>
      <c r="VO50" s="119"/>
      <c r="VP50" s="119"/>
      <c r="VQ50" s="119"/>
      <c r="VR50" s="119"/>
      <c r="VS50" s="119"/>
      <c r="VT50" s="119"/>
      <c r="VU50" s="119"/>
      <c r="VV50" s="119"/>
      <c r="VW50" s="119"/>
      <c r="VX50" s="119"/>
      <c r="VY50" s="119"/>
      <c r="VZ50" s="119"/>
      <c r="WA50" s="119"/>
      <c r="WB50" s="119"/>
      <c r="WC50" s="119"/>
      <c r="WD50" s="119"/>
      <c r="WE50" s="119"/>
      <c r="WF50" s="119"/>
      <c r="WG50" s="119"/>
      <c r="WH50" s="119"/>
      <c r="WI50" s="119"/>
      <c r="WJ50" s="119"/>
      <c r="WK50" s="119"/>
      <c r="WL50" s="119"/>
      <c r="WM50" s="119"/>
      <c r="WN50" s="119"/>
      <c r="WO50" s="119"/>
      <c r="WP50" s="119"/>
      <c r="WQ50" s="119"/>
      <c r="WR50" s="119"/>
      <c r="WS50" s="119"/>
      <c r="WT50" s="119"/>
      <c r="WU50" s="119"/>
      <c r="WV50" s="119"/>
      <c r="WW50" s="119"/>
      <c r="WX50" s="119"/>
      <c r="WY50" s="119"/>
      <c r="WZ50" s="119"/>
      <c r="XA50" s="119"/>
      <c r="XB50" s="119"/>
      <c r="XC50" s="119"/>
      <c r="XD50" s="119"/>
      <c r="XE50" s="119"/>
      <c r="XF50" s="119"/>
      <c r="XG50" s="119"/>
      <c r="XH50" s="119"/>
      <c r="XI50" s="119"/>
      <c r="XJ50" s="119"/>
      <c r="XK50" s="119"/>
      <c r="XL50" s="119"/>
      <c r="XM50" s="119"/>
      <c r="XN50" s="119"/>
      <c r="XO50" s="119"/>
      <c r="XP50" s="119"/>
      <c r="XQ50" s="119"/>
      <c r="XR50" s="119"/>
      <c r="XS50" s="119"/>
      <c r="XT50" s="119"/>
      <c r="XU50" s="119"/>
      <c r="XV50" s="119"/>
      <c r="XW50" s="119"/>
      <c r="XX50" s="119"/>
      <c r="XY50" s="119"/>
      <c r="XZ50" s="119"/>
      <c r="YA50" s="119"/>
      <c r="YB50" s="119"/>
      <c r="YC50" s="119"/>
      <c r="YD50" s="119"/>
      <c r="YE50" s="119"/>
      <c r="YF50" s="119"/>
      <c r="YG50" s="119"/>
      <c r="YH50" s="119"/>
      <c r="YI50" s="119"/>
      <c r="YJ50" s="119"/>
      <c r="YK50" s="119"/>
      <c r="YL50" s="119"/>
      <c r="YM50" s="119"/>
      <c r="YN50" s="119"/>
      <c r="YO50" s="119"/>
      <c r="YP50" s="119"/>
      <c r="YQ50" s="119"/>
      <c r="YR50" s="119"/>
      <c r="YS50" s="119"/>
      <c r="YT50" s="119"/>
      <c r="YU50" s="119"/>
      <c r="YV50" s="119"/>
      <c r="YW50" s="119"/>
      <c r="YX50" s="119"/>
      <c r="YY50" s="119"/>
      <c r="YZ50" s="119"/>
      <c r="ZA50" s="119"/>
      <c r="ZB50" s="119"/>
      <c r="ZC50" s="119"/>
      <c r="ZD50" s="119"/>
      <c r="ZE50" s="119"/>
      <c r="ZF50" s="119"/>
      <c r="ZG50" s="119"/>
      <c r="ZH50" s="119"/>
      <c r="ZI50" s="119"/>
      <c r="ZJ50" s="119"/>
      <c r="ZK50" s="119"/>
      <c r="ZL50" s="119"/>
      <c r="ZM50" s="119"/>
      <c r="ZN50" s="119"/>
      <c r="ZO50" s="119"/>
      <c r="ZP50" s="119"/>
      <c r="ZQ50" s="119"/>
      <c r="ZR50" s="119"/>
      <c r="ZS50" s="119"/>
      <c r="ZT50" s="119"/>
      <c r="ZU50" s="119"/>
      <c r="ZV50" s="119"/>
      <c r="ZW50" s="119"/>
      <c r="ZX50" s="119"/>
      <c r="ZY50" s="119"/>
      <c r="ZZ50" s="119"/>
      <c r="AAA50" s="119"/>
      <c r="AAB50" s="119"/>
      <c r="AAC50" s="119"/>
      <c r="AAD50" s="119"/>
      <c r="AAE50" s="119"/>
      <c r="AAF50" s="119"/>
      <c r="AAG50" s="119"/>
      <c r="AAH50" s="119"/>
      <c r="AAI50" s="119"/>
      <c r="AAJ50" s="119"/>
      <c r="AAK50" s="119"/>
      <c r="AAL50" s="119"/>
      <c r="AAM50" s="119"/>
      <c r="AAN50" s="119"/>
      <c r="AAO50" s="119"/>
      <c r="AAP50" s="119"/>
      <c r="AAQ50" s="119"/>
      <c r="AAR50" s="119"/>
      <c r="AAS50" s="119"/>
      <c r="AAT50" s="119"/>
      <c r="AAU50" s="119"/>
      <c r="AAV50" s="119"/>
      <c r="AAW50" s="119"/>
      <c r="AAX50" s="119"/>
      <c r="AAY50" s="119"/>
      <c r="AAZ50" s="119"/>
      <c r="ABA50" s="119"/>
      <c r="ABB50" s="119"/>
      <c r="ABC50" s="119"/>
      <c r="ABD50" s="119"/>
      <c r="ABE50" s="119"/>
      <c r="ABF50" s="119"/>
      <c r="ABG50" s="119"/>
      <c r="ABH50" s="119"/>
      <c r="ABI50" s="119"/>
      <c r="ABJ50" s="119"/>
      <c r="ABK50" s="119"/>
      <c r="ABL50" s="119"/>
      <c r="ABM50" s="119"/>
      <c r="ABN50" s="119"/>
      <c r="ABO50" s="119"/>
      <c r="ABP50" s="119"/>
      <c r="ABQ50" s="119"/>
      <c r="ABR50" s="119"/>
      <c r="ABS50" s="119"/>
      <c r="ABT50" s="119"/>
      <c r="ABU50" s="119"/>
      <c r="ABV50" s="119"/>
      <c r="ABW50" s="119"/>
      <c r="ABX50" s="119"/>
      <c r="ABY50" s="119"/>
      <c r="ABZ50" s="119"/>
      <c r="ACA50" s="119"/>
      <c r="ACB50" s="119"/>
      <c r="ACC50" s="119"/>
      <c r="ACD50" s="119"/>
      <c r="ACE50" s="119"/>
      <c r="ACF50" s="119"/>
      <c r="ACG50" s="119"/>
      <c r="ACH50" s="119"/>
      <c r="ACI50" s="119"/>
      <c r="ACJ50" s="119"/>
      <c r="ACK50" s="119"/>
      <c r="ACL50" s="119"/>
      <c r="ACM50" s="119"/>
      <c r="ACN50" s="119"/>
      <c r="ACO50" s="119"/>
      <c r="ACP50" s="119"/>
      <c r="ACQ50" s="119"/>
      <c r="ACR50" s="119"/>
      <c r="ACS50" s="119"/>
      <c r="ACT50" s="119"/>
      <c r="ACU50" s="119"/>
      <c r="ACV50" s="119"/>
      <c r="ACW50" s="119"/>
      <c r="ACX50" s="119"/>
      <c r="ACY50" s="119"/>
      <c r="ACZ50" s="119"/>
      <c r="ADA50" s="119"/>
      <c r="ADB50" s="119"/>
      <c r="ADC50" s="119"/>
      <c r="ADD50" s="119"/>
      <c r="ADE50" s="119"/>
      <c r="ADF50" s="119"/>
      <c r="ADG50" s="119"/>
      <c r="ADH50" s="119"/>
      <c r="ADI50" s="119"/>
      <c r="ADJ50" s="119"/>
      <c r="ADK50" s="119"/>
      <c r="ADL50" s="119"/>
      <c r="ADM50" s="119"/>
      <c r="ADN50" s="119"/>
      <c r="ADO50" s="119"/>
      <c r="ADP50" s="119"/>
      <c r="ADQ50" s="119"/>
      <c r="ADR50" s="119"/>
      <c r="ADS50" s="119"/>
      <c r="ADT50" s="119"/>
      <c r="ADU50" s="119"/>
      <c r="ADV50" s="119"/>
      <c r="ADW50" s="119"/>
      <c r="ADX50" s="119"/>
      <c r="ADY50" s="119"/>
      <c r="ADZ50" s="119"/>
      <c r="AEA50" s="119"/>
      <c r="AEB50" s="119"/>
      <c r="AEC50" s="119"/>
      <c r="AED50" s="119"/>
      <c r="AEE50" s="119"/>
      <c r="AEF50" s="119"/>
      <c r="AEG50" s="119"/>
      <c r="AEH50" s="119"/>
      <c r="AEI50" s="119"/>
      <c r="AEJ50" s="119"/>
      <c r="AEK50" s="119"/>
      <c r="AEL50" s="119"/>
      <c r="AEM50" s="119"/>
      <c r="AEN50" s="119"/>
      <c r="AEO50" s="119"/>
      <c r="AEP50" s="119"/>
      <c r="AEQ50" s="119"/>
      <c r="AER50" s="119"/>
      <c r="AES50" s="119"/>
      <c r="AET50" s="119"/>
      <c r="AEU50" s="119"/>
      <c r="AEV50" s="119"/>
      <c r="AEW50" s="119"/>
      <c r="AEX50" s="119"/>
      <c r="AEY50" s="119"/>
      <c r="AEZ50" s="119"/>
      <c r="AFA50" s="119"/>
      <c r="AFB50" s="119"/>
      <c r="AFC50" s="119"/>
      <c r="AFD50" s="119"/>
      <c r="AFE50" s="119"/>
      <c r="AFF50" s="119"/>
      <c r="AFG50" s="119"/>
      <c r="AFH50" s="119"/>
      <c r="AFI50" s="119"/>
      <c r="AFJ50" s="119"/>
      <c r="AFK50" s="119"/>
      <c r="AFL50" s="119"/>
      <c r="AFM50" s="119"/>
      <c r="AFN50" s="119"/>
      <c r="AFO50" s="119"/>
      <c r="AFP50" s="119"/>
      <c r="AFQ50" s="119"/>
      <c r="AFR50" s="119"/>
      <c r="AFS50" s="119"/>
      <c r="AFT50" s="119"/>
      <c r="AFU50" s="119"/>
      <c r="AFV50" s="119"/>
      <c r="AFW50" s="119"/>
      <c r="AFX50" s="119"/>
      <c r="AFY50" s="119"/>
      <c r="AFZ50" s="119"/>
      <c r="AGA50" s="119"/>
      <c r="AGB50" s="119"/>
      <c r="AGC50" s="119"/>
      <c r="AGD50" s="119"/>
      <c r="AGE50" s="119"/>
      <c r="AGF50" s="119"/>
      <c r="AGG50" s="119"/>
      <c r="AGH50" s="119"/>
      <c r="AGI50" s="119"/>
      <c r="AGJ50" s="119"/>
      <c r="AGK50" s="119"/>
      <c r="AGL50" s="119"/>
      <c r="AGM50" s="119"/>
      <c r="AGN50" s="119"/>
      <c r="AGO50" s="119"/>
      <c r="AGP50" s="119"/>
      <c r="AGQ50" s="119"/>
      <c r="AGR50" s="119"/>
      <c r="AGS50" s="119"/>
      <c r="AGT50" s="119"/>
      <c r="AGU50" s="119"/>
      <c r="AGV50" s="119"/>
      <c r="AGW50" s="119"/>
      <c r="AGX50" s="119"/>
      <c r="AGY50" s="119"/>
      <c r="AGZ50" s="119"/>
      <c r="AHA50" s="119"/>
      <c r="AHB50" s="119"/>
      <c r="AHC50" s="119"/>
      <c r="AHD50" s="119"/>
      <c r="AHE50" s="119"/>
      <c r="AHF50" s="119"/>
      <c r="AHG50" s="119"/>
      <c r="AHH50" s="119"/>
      <c r="AHI50" s="119"/>
      <c r="AHJ50" s="119"/>
      <c r="AHK50" s="119"/>
      <c r="AHL50" s="119"/>
      <c r="AHM50" s="119"/>
      <c r="AHN50" s="119"/>
      <c r="AHO50" s="119"/>
      <c r="AHP50" s="119"/>
      <c r="AHQ50" s="119"/>
      <c r="AHR50" s="119"/>
      <c r="AHS50" s="119"/>
      <c r="AHT50" s="119"/>
      <c r="AHU50" s="119"/>
      <c r="AHV50" s="119"/>
      <c r="AHW50" s="119"/>
      <c r="AHX50" s="119"/>
      <c r="AHY50" s="119"/>
      <c r="AHZ50" s="119"/>
      <c r="AIA50" s="119"/>
      <c r="AIB50" s="119"/>
      <c r="AIC50" s="119"/>
      <c r="AID50" s="119"/>
      <c r="AIE50" s="119"/>
      <c r="AIF50" s="119"/>
      <c r="AIG50" s="119"/>
      <c r="AIH50" s="119"/>
      <c r="AII50" s="119"/>
      <c r="AIJ50" s="119"/>
      <c r="AIK50" s="119"/>
      <c r="AIL50" s="119"/>
      <c r="AIM50" s="119"/>
      <c r="AIN50" s="119"/>
      <c r="AIO50" s="119"/>
      <c r="AIP50" s="119"/>
      <c r="AIQ50" s="119"/>
      <c r="AIR50" s="119"/>
      <c r="AIS50" s="119"/>
      <c r="AIT50" s="119"/>
      <c r="AIU50" s="119"/>
      <c r="AIV50" s="119"/>
      <c r="AIW50" s="119"/>
      <c r="AIX50" s="119"/>
      <c r="AIY50" s="119"/>
      <c r="AIZ50" s="119"/>
      <c r="AJA50" s="119"/>
      <c r="AJB50" s="119"/>
      <c r="AJC50" s="119"/>
      <c r="AJD50" s="119"/>
      <c r="AJE50" s="119"/>
      <c r="AJF50" s="119"/>
      <c r="AJG50" s="119"/>
      <c r="AJH50" s="119"/>
      <c r="AJI50" s="119"/>
      <c r="AJJ50" s="119"/>
      <c r="AJK50" s="119"/>
      <c r="AJL50" s="119"/>
      <c r="AJM50" s="119"/>
      <c r="AJN50" s="119"/>
      <c r="AJO50" s="119"/>
      <c r="AJP50" s="119"/>
      <c r="AJQ50" s="119"/>
      <c r="AJR50" s="119"/>
      <c r="AJS50" s="119"/>
      <c r="AJT50" s="119"/>
      <c r="AJU50" s="119"/>
      <c r="AJV50" s="119"/>
      <c r="AJW50" s="119"/>
      <c r="AJX50" s="119"/>
      <c r="AJY50" s="119"/>
      <c r="AJZ50" s="119"/>
      <c r="AKA50" s="119"/>
      <c r="AKB50" s="119"/>
      <c r="AKC50" s="119"/>
      <c r="AKD50" s="119"/>
      <c r="AKE50" s="119"/>
      <c r="AKF50" s="119"/>
      <c r="AKG50" s="119"/>
      <c r="AKH50" s="119"/>
      <c r="AKI50" s="119"/>
      <c r="AKJ50" s="119"/>
      <c r="AKK50" s="119"/>
      <c r="AKL50" s="119"/>
      <c r="AKM50" s="119"/>
      <c r="AKN50" s="119"/>
      <c r="AKO50" s="119"/>
      <c r="AKP50" s="119"/>
      <c r="AKQ50" s="119"/>
      <c r="AKR50" s="119"/>
      <c r="AKS50" s="119"/>
      <c r="AKT50" s="119"/>
      <c r="AKU50" s="119"/>
      <c r="AKV50" s="119"/>
      <c r="AKW50" s="119"/>
      <c r="AKX50" s="119"/>
      <c r="AKY50" s="119"/>
      <c r="AKZ50" s="119"/>
      <c r="ALA50" s="119"/>
      <c r="ALB50" s="119"/>
      <c r="ALC50" s="119"/>
      <c r="ALD50" s="119"/>
      <c r="ALE50" s="119"/>
      <c r="ALF50" s="119"/>
      <c r="ALG50" s="119"/>
      <c r="ALH50" s="119"/>
      <c r="ALI50" s="119"/>
      <c r="ALJ50" s="119"/>
      <c r="ALK50" s="119"/>
      <c r="ALL50" s="119"/>
      <c r="ALM50" s="119"/>
      <c r="ALN50" s="119"/>
      <c r="ALO50" s="119"/>
      <c r="ALP50" s="119"/>
      <c r="ALQ50" s="119"/>
      <c r="ALR50" s="119"/>
      <c r="ALS50" s="119"/>
      <c r="ALT50" s="119"/>
      <c r="ALU50" s="119"/>
      <c r="ALV50" s="119"/>
      <c r="ALW50" s="119"/>
      <c r="ALX50" s="119"/>
      <c r="ALY50" s="119"/>
      <c r="ALZ50" s="119"/>
      <c r="AMA50" s="119"/>
      <c r="AMB50" s="119"/>
      <c r="AMC50" s="119"/>
      <c r="AMD50" s="119"/>
      <c r="AME50" s="119"/>
      <c r="AMF50" s="119"/>
      <c r="AMG50" s="119"/>
      <c r="AMH50" s="119"/>
      <c r="AMI50" s="119"/>
    </row>
    <row r="51" spans="1:1023" s="125" customFormat="1" ht="48" customHeight="1">
      <c r="A51" s="158" t="s">
        <v>267</v>
      </c>
      <c r="B51" s="160">
        <v>14</v>
      </c>
      <c r="C51" s="142"/>
      <c r="D51" s="131">
        <f t="shared" si="11"/>
        <v>0</v>
      </c>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19"/>
      <c r="DV51" s="119"/>
      <c r="DW51" s="119"/>
      <c r="DX51" s="119"/>
      <c r="DY51" s="119"/>
      <c r="DZ51" s="119"/>
      <c r="EA51" s="119"/>
      <c r="EB51" s="119"/>
      <c r="EC51" s="119"/>
      <c r="ED51" s="119"/>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19"/>
      <c r="IP51" s="119"/>
      <c r="IQ51" s="119"/>
      <c r="IR51" s="119"/>
      <c r="IS51" s="119"/>
      <c r="IT51" s="119"/>
      <c r="IU51" s="119"/>
      <c r="IV51" s="119"/>
      <c r="IW51" s="119"/>
      <c r="IX51" s="119"/>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19"/>
      <c r="NJ51" s="119"/>
      <c r="NK51" s="119"/>
      <c r="NL51" s="119"/>
      <c r="NM51" s="119"/>
      <c r="NN51" s="119"/>
      <c r="NO51" s="119"/>
      <c r="NP51" s="119"/>
      <c r="NQ51" s="119"/>
      <c r="NR51" s="119"/>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19"/>
      <c r="SD51" s="119"/>
      <c r="SE51" s="119"/>
      <c r="SF51" s="119"/>
      <c r="SG51" s="119"/>
      <c r="SH51" s="119"/>
      <c r="SI51" s="119"/>
      <c r="SJ51" s="119"/>
      <c r="SK51" s="119"/>
      <c r="SL51" s="119"/>
      <c r="SM51" s="119"/>
      <c r="SN51" s="119"/>
      <c r="SO51" s="119"/>
      <c r="SP51" s="119"/>
      <c r="SQ51" s="119"/>
      <c r="SR51" s="119"/>
      <c r="SS51" s="119"/>
      <c r="ST51" s="119"/>
      <c r="SU51" s="119"/>
      <c r="SV51" s="119"/>
      <c r="SW51" s="119"/>
      <c r="SX51" s="119"/>
      <c r="SY51" s="119"/>
      <c r="SZ51" s="119"/>
      <c r="TA51" s="119"/>
      <c r="TB51" s="119"/>
      <c r="TC51" s="119"/>
      <c r="TD51" s="119"/>
      <c r="TE51" s="119"/>
      <c r="TF51" s="119"/>
      <c r="TG51" s="119"/>
      <c r="TH51" s="119"/>
      <c r="TI51" s="119"/>
      <c r="TJ51" s="119"/>
      <c r="TK51" s="119"/>
      <c r="TL51" s="119"/>
      <c r="TM51" s="119"/>
      <c r="TN51" s="119"/>
      <c r="TO51" s="119"/>
      <c r="TP51" s="119"/>
      <c r="TQ51" s="119"/>
      <c r="TR51" s="119"/>
      <c r="TS51" s="119"/>
      <c r="TT51" s="119"/>
      <c r="TU51" s="119"/>
      <c r="TV51" s="119"/>
      <c r="TW51" s="119"/>
      <c r="TX51" s="119"/>
      <c r="TY51" s="119"/>
      <c r="TZ51" s="119"/>
      <c r="UA51" s="119"/>
      <c r="UB51" s="119"/>
      <c r="UC51" s="119"/>
      <c r="UD51" s="119"/>
      <c r="UE51" s="119"/>
      <c r="UF51" s="119"/>
      <c r="UG51" s="119"/>
      <c r="UH51" s="119"/>
      <c r="UI51" s="119"/>
      <c r="UJ51" s="119"/>
      <c r="UK51" s="119"/>
      <c r="UL51" s="119"/>
      <c r="UM51" s="119"/>
      <c r="UN51" s="119"/>
      <c r="UO51" s="119"/>
      <c r="UP51" s="119"/>
      <c r="UQ51" s="119"/>
      <c r="UR51" s="119"/>
      <c r="US51" s="119"/>
      <c r="UT51" s="119"/>
      <c r="UU51" s="119"/>
      <c r="UV51" s="119"/>
      <c r="UW51" s="119"/>
      <c r="UX51" s="119"/>
      <c r="UY51" s="119"/>
      <c r="UZ51" s="119"/>
      <c r="VA51" s="119"/>
      <c r="VB51" s="119"/>
      <c r="VC51" s="119"/>
      <c r="VD51" s="119"/>
      <c r="VE51" s="119"/>
      <c r="VF51" s="119"/>
      <c r="VG51" s="119"/>
      <c r="VH51" s="119"/>
      <c r="VI51" s="119"/>
      <c r="VJ51" s="119"/>
      <c r="VK51" s="119"/>
      <c r="VL51" s="119"/>
      <c r="VM51" s="119"/>
      <c r="VN51" s="119"/>
      <c r="VO51" s="119"/>
      <c r="VP51" s="119"/>
      <c r="VQ51" s="119"/>
      <c r="VR51" s="119"/>
      <c r="VS51" s="119"/>
      <c r="VT51" s="119"/>
      <c r="VU51" s="119"/>
      <c r="VV51" s="119"/>
      <c r="VW51" s="119"/>
      <c r="VX51" s="119"/>
      <c r="VY51" s="119"/>
      <c r="VZ51" s="119"/>
      <c r="WA51" s="119"/>
      <c r="WB51" s="119"/>
      <c r="WC51" s="119"/>
      <c r="WD51" s="119"/>
      <c r="WE51" s="119"/>
      <c r="WF51" s="119"/>
      <c r="WG51" s="119"/>
      <c r="WH51" s="119"/>
      <c r="WI51" s="119"/>
      <c r="WJ51" s="119"/>
      <c r="WK51" s="119"/>
      <c r="WL51" s="119"/>
      <c r="WM51" s="119"/>
      <c r="WN51" s="119"/>
      <c r="WO51" s="119"/>
      <c r="WP51" s="119"/>
      <c r="WQ51" s="119"/>
      <c r="WR51" s="119"/>
      <c r="WS51" s="119"/>
      <c r="WT51" s="119"/>
      <c r="WU51" s="119"/>
      <c r="WV51" s="119"/>
      <c r="WW51" s="119"/>
      <c r="WX51" s="119"/>
      <c r="WY51" s="119"/>
      <c r="WZ51" s="119"/>
      <c r="XA51" s="119"/>
      <c r="XB51" s="119"/>
      <c r="XC51" s="119"/>
      <c r="XD51" s="119"/>
      <c r="XE51" s="119"/>
      <c r="XF51" s="119"/>
      <c r="XG51" s="119"/>
      <c r="XH51" s="119"/>
      <c r="XI51" s="119"/>
      <c r="XJ51" s="119"/>
      <c r="XK51" s="119"/>
      <c r="XL51" s="119"/>
      <c r="XM51" s="119"/>
      <c r="XN51" s="119"/>
      <c r="XO51" s="119"/>
      <c r="XP51" s="119"/>
      <c r="XQ51" s="119"/>
      <c r="XR51" s="119"/>
      <c r="XS51" s="119"/>
      <c r="XT51" s="119"/>
      <c r="XU51" s="119"/>
      <c r="XV51" s="119"/>
      <c r="XW51" s="119"/>
      <c r="XX51" s="119"/>
      <c r="XY51" s="119"/>
      <c r="XZ51" s="119"/>
      <c r="YA51" s="119"/>
      <c r="YB51" s="119"/>
      <c r="YC51" s="119"/>
      <c r="YD51" s="119"/>
      <c r="YE51" s="119"/>
      <c r="YF51" s="119"/>
      <c r="YG51" s="119"/>
      <c r="YH51" s="119"/>
      <c r="YI51" s="119"/>
      <c r="YJ51" s="119"/>
      <c r="YK51" s="119"/>
      <c r="YL51" s="119"/>
      <c r="YM51" s="119"/>
      <c r="YN51" s="119"/>
      <c r="YO51" s="119"/>
      <c r="YP51" s="119"/>
      <c r="YQ51" s="119"/>
      <c r="YR51" s="119"/>
      <c r="YS51" s="119"/>
      <c r="YT51" s="119"/>
      <c r="YU51" s="119"/>
      <c r="YV51" s="119"/>
      <c r="YW51" s="119"/>
      <c r="YX51" s="119"/>
      <c r="YY51" s="119"/>
      <c r="YZ51" s="119"/>
      <c r="ZA51" s="119"/>
      <c r="ZB51" s="119"/>
      <c r="ZC51" s="119"/>
      <c r="ZD51" s="119"/>
      <c r="ZE51" s="119"/>
      <c r="ZF51" s="119"/>
      <c r="ZG51" s="119"/>
      <c r="ZH51" s="119"/>
      <c r="ZI51" s="119"/>
      <c r="ZJ51" s="119"/>
      <c r="ZK51" s="119"/>
      <c r="ZL51" s="119"/>
      <c r="ZM51" s="119"/>
      <c r="ZN51" s="119"/>
      <c r="ZO51" s="119"/>
      <c r="ZP51" s="119"/>
      <c r="ZQ51" s="119"/>
      <c r="ZR51" s="119"/>
      <c r="ZS51" s="119"/>
      <c r="ZT51" s="119"/>
      <c r="ZU51" s="119"/>
      <c r="ZV51" s="119"/>
      <c r="ZW51" s="119"/>
      <c r="ZX51" s="119"/>
      <c r="ZY51" s="119"/>
      <c r="ZZ51" s="119"/>
      <c r="AAA51" s="119"/>
      <c r="AAB51" s="119"/>
      <c r="AAC51" s="119"/>
      <c r="AAD51" s="119"/>
      <c r="AAE51" s="119"/>
      <c r="AAF51" s="119"/>
      <c r="AAG51" s="119"/>
      <c r="AAH51" s="119"/>
      <c r="AAI51" s="119"/>
      <c r="AAJ51" s="119"/>
      <c r="AAK51" s="119"/>
      <c r="AAL51" s="119"/>
      <c r="AAM51" s="119"/>
      <c r="AAN51" s="119"/>
      <c r="AAO51" s="119"/>
      <c r="AAP51" s="119"/>
      <c r="AAQ51" s="119"/>
      <c r="AAR51" s="119"/>
      <c r="AAS51" s="119"/>
      <c r="AAT51" s="119"/>
      <c r="AAU51" s="119"/>
      <c r="AAV51" s="119"/>
      <c r="AAW51" s="119"/>
      <c r="AAX51" s="119"/>
      <c r="AAY51" s="119"/>
      <c r="AAZ51" s="119"/>
      <c r="ABA51" s="119"/>
      <c r="ABB51" s="119"/>
      <c r="ABC51" s="119"/>
      <c r="ABD51" s="119"/>
      <c r="ABE51" s="119"/>
      <c r="ABF51" s="119"/>
      <c r="ABG51" s="119"/>
      <c r="ABH51" s="119"/>
      <c r="ABI51" s="119"/>
      <c r="ABJ51" s="119"/>
      <c r="ABK51" s="119"/>
      <c r="ABL51" s="119"/>
      <c r="ABM51" s="119"/>
      <c r="ABN51" s="119"/>
      <c r="ABO51" s="119"/>
      <c r="ABP51" s="119"/>
      <c r="ABQ51" s="119"/>
      <c r="ABR51" s="119"/>
      <c r="ABS51" s="119"/>
      <c r="ABT51" s="119"/>
      <c r="ABU51" s="119"/>
      <c r="ABV51" s="119"/>
      <c r="ABW51" s="119"/>
      <c r="ABX51" s="119"/>
      <c r="ABY51" s="119"/>
      <c r="ABZ51" s="119"/>
      <c r="ACA51" s="119"/>
      <c r="ACB51" s="119"/>
      <c r="ACC51" s="119"/>
      <c r="ACD51" s="119"/>
      <c r="ACE51" s="119"/>
      <c r="ACF51" s="119"/>
      <c r="ACG51" s="119"/>
      <c r="ACH51" s="119"/>
      <c r="ACI51" s="119"/>
      <c r="ACJ51" s="119"/>
      <c r="ACK51" s="119"/>
      <c r="ACL51" s="119"/>
      <c r="ACM51" s="119"/>
      <c r="ACN51" s="119"/>
      <c r="ACO51" s="119"/>
      <c r="ACP51" s="119"/>
      <c r="ACQ51" s="119"/>
      <c r="ACR51" s="119"/>
      <c r="ACS51" s="119"/>
      <c r="ACT51" s="119"/>
      <c r="ACU51" s="119"/>
      <c r="ACV51" s="119"/>
      <c r="ACW51" s="119"/>
      <c r="ACX51" s="119"/>
      <c r="ACY51" s="119"/>
      <c r="ACZ51" s="119"/>
      <c r="ADA51" s="119"/>
      <c r="ADB51" s="119"/>
      <c r="ADC51" s="119"/>
      <c r="ADD51" s="119"/>
      <c r="ADE51" s="119"/>
      <c r="ADF51" s="119"/>
      <c r="ADG51" s="119"/>
      <c r="ADH51" s="119"/>
      <c r="ADI51" s="119"/>
      <c r="ADJ51" s="119"/>
      <c r="ADK51" s="119"/>
      <c r="ADL51" s="119"/>
      <c r="ADM51" s="119"/>
      <c r="ADN51" s="119"/>
      <c r="ADO51" s="119"/>
      <c r="ADP51" s="119"/>
      <c r="ADQ51" s="119"/>
      <c r="ADR51" s="119"/>
      <c r="ADS51" s="119"/>
      <c r="ADT51" s="119"/>
      <c r="ADU51" s="119"/>
      <c r="ADV51" s="119"/>
      <c r="ADW51" s="119"/>
      <c r="ADX51" s="119"/>
      <c r="ADY51" s="119"/>
      <c r="ADZ51" s="119"/>
      <c r="AEA51" s="119"/>
      <c r="AEB51" s="119"/>
      <c r="AEC51" s="119"/>
      <c r="AED51" s="119"/>
      <c r="AEE51" s="119"/>
      <c r="AEF51" s="119"/>
      <c r="AEG51" s="119"/>
      <c r="AEH51" s="119"/>
      <c r="AEI51" s="119"/>
      <c r="AEJ51" s="119"/>
      <c r="AEK51" s="119"/>
      <c r="AEL51" s="119"/>
      <c r="AEM51" s="119"/>
      <c r="AEN51" s="119"/>
      <c r="AEO51" s="119"/>
      <c r="AEP51" s="119"/>
      <c r="AEQ51" s="119"/>
      <c r="AER51" s="119"/>
      <c r="AES51" s="119"/>
      <c r="AET51" s="119"/>
      <c r="AEU51" s="119"/>
      <c r="AEV51" s="119"/>
      <c r="AEW51" s="119"/>
      <c r="AEX51" s="119"/>
      <c r="AEY51" s="119"/>
      <c r="AEZ51" s="119"/>
      <c r="AFA51" s="119"/>
      <c r="AFB51" s="119"/>
      <c r="AFC51" s="119"/>
      <c r="AFD51" s="119"/>
      <c r="AFE51" s="119"/>
      <c r="AFF51" s="119"/>
      <c r="AFG51" s="119"/>
      <c r="AFH51" s="119"/>
      <c r="AFI51" s="119"/>
      <c r="AFJ51" s="119"/>
      <c r="AFK51" s="119"/>
      <c r="AFL51" s="119"/>
      <c r="AFM51" s="119"/>
      <c r="AFN51" s="119"/>
      <c r="AFO51" s="119"/>
      <c r="AFP51" s="119"/>
      <c r="AFQ51" s="119"/>
      <c r="AFR51" s="119"/>
      <c r="AFS51" s="119"/>
      <c r="AFT51" s="119"/>
      <c r="AFU51" s="119"/>
      <c r="AFV51" s="119"/>
      <c r="AFW51" s="119"/>
      <c r="AFX51" s="119"/>
      <c r="AFY51" s="119"/>
      <c r="AFZ51" s="119"/>
      <c r="AGA51" s="119"/>
      <c r="AGB51" s="119"/>
      <c r="AGC51" s="119"/>
      <c r="AGD51" s="119"/>
      <c r="AGE51" s="119"/>
      <c r="AGF51" s="119"/>
      <c r="AGG51" s="119"/>
      <c r="AGH51" s="119"/>
      <c r="AGI51" s="119"/>
      <c r="AGJ51" s="119"/>
      <c r="AGK51" s="119"/>
      <c r="AGL51" s="119"/>
      <c r="AGM51" s="119"/>
      <c r="AGN51" s="119"/>
      <c r="AGO51" s="119"/>
      <c r="AGP51" s="119"/>
      <c r="AGQ51" s="119"/>
      <c r="AGR51" s="119"/>
      <c r="AGS51" s="119"/>
      <c r="AGT51" s="119"/>
      <c r="AGU51" s="119"/>
      <c r="AGV51" s="119"/>
      <c r="AGW51" s="119"/>
      <c r="AGX51" s="119"/>
      <c r="AGY51" s="119"/>
      <c r="AGZ51" s="119"/>
      <c r="AHA51" s="119"/>
      <c r="AHB51" s="119"/>
      <c r="AHC51" s="119"/>
      <c r="AHD51" s="119"/>
      <c r="AHE51" s="119"/>
      <c r="AHF51" s="119"/>
      <c r="AHG51" s="119"/>
      <c r="AHH51" s="119"/>
      <c r="AHI51" s="119"/>
      <c r="AHJ51" s="119"/>
      <c r="AHK51" s="119"/>
      <c r="AHL51" s="119"/>
      <c r="AHM51" s="119"/>
      <c r="AHN51" s="119"/>
      <c r="AHO51" s="119"/>
      <c r="AHP51" s="119"/>
      <c r="AHQ51" s="119"/>
      <c r="AHR51" s="119"/>
      <c r="AHS51" s="119"/>
      <c r="AHT51" s="119"/>
      <c r="AHU51" s="119"/>
      <c r="AHV51" s="119"/>
      <c r="AHW51" s="119"/>
      <c r="AHX51" s="119"/>
      <c r="AHY51" s="119"/>
      <c r="AHZ51" s="119"/>
      <c r="AIA51" s="119"/>
      <c r="AIB51" s="119"/>
      <c r="AIC51" s="119"/>
      <c r="AID51" s="119"/>
      <c r="AIE51" s="119"/>
      <c r="AIF51" s="119"/>
      <c r="AIG51" s="119"/>
      <c r="AIH51" s="119"/>
      <c r="AII51" s="119"/>
      <c r="AIJ51" s="119"/>
      <c r="AIK51" s="119"/>
      <c r="AIL51" s="119"/>
      <c r="AIM51" s="119"/>
      <c r="AIN51" s="119"/>
      <c r="AIO51" s="119"/>
      <c r="AIP51" s="119"/>
      <c r="AIQ51" s="119"/>
      <c r="AIR51" s="119"/>
      <c r="AIS51" s="119"/>
      <c r="AIT51" s="119"/>
      <c r="AIU51" s="119"/>
      <c r="AIV51" s="119"/>
      <c r="AIW51" s="119"/>
      <c r="AIX51" s="119"/>
      <c r="AIY51" s="119"/>
      <c r="AIZ51" s="119"/>
      <c r="AJA51" s="119"/>
      <c r="AJB51" s="119"/>
      <c r="AJC51" s="119"/>
      <c r="AJD51" s="119"/>
      <c r="AJE51" s="119"/>
      <c r="AJF51" s="119"/>
      <c r="AJG51" s="119"/>
      <c r="AJH51" s="119"/>
      <c r="AJI51" s="119"/>
      <c r="AJJ51" s="119"/>
      <c r="AJK51" s="119"/>
      <c r="AJL51" s="119"/>
      <c r="AJM51" s="119"/>
      <c r="AJN51" s="119"/>
      <c r="AJO51" s="119"/>
      <c r="AJP51" s="119"/>
      <c r="AJQ51" s="119"/>
      <c r="AJR51" s="119"/>
      <c r="AJS51" s="119"/>
      <c r="AJT51" s="119"/>
      <c r="AJU51" s="119"/>
      <c r="AJV51" s="119"/>
      <c r="AJW51" s="119"/>
      <c r="AJX51" s="119"/>
      <c r="AJY51" s="119"/>
      <c r="AJZ51" s="119"/>
      <c r="AKA51" s="119"/>
      <c r="AKB51" s="119"/>
      <c r="AKC51" s="119"/>
      <c r="AKD51" s="119"/>
      <c r="AKE51" s="119"/>
      <c r="AKF51" s="119"/>
      <c r="AKG51" s="119"/>
      <c r="AKH51" s="119"/>
      <c r="AKI51" s="119"/>
      <c r="AKJ51" s="119"/>
      <c r="AKK51" s="119"/>
      <c r="AKL51" s="119"/>
      <c r="AKM51" s="119"/>
      <c r="AKN51" s="119"/>
      <c r="AKO51" s="119"/>
      <c r="AKP51" s="119"/>
      <c r="AKQ51" s="119"/>
      <c r="AKR51" s="119"/>
      <c r="AKS51" s="119"/>
      <c r="AKT51" s="119"/>
      <c r="AKU51" s="119"/>
      <c r="AKV51" s="119"/>
      <c r="AKW51" s="119"/>
      <c r="AKX51" s="119"/>
      <c r="AKY51" s="119"/>
      <c r="AKZ51" s="119"/>
      <c r="ALA51" s="119"/>
      <c r="ALB51" s="119"/>
      <c r="ALC51" s="119"/>
      <c r="ALD51" s="119"/>
      <c r="ALE51" s="119"/>
      <c r="ALF51" s="119"/>
      <c r="ALG51" s="119"/>
      <c r="ALH51" s="119"/>
      <c r="ALI51" s="119"/>
      <c r="ALJ51" s="119"/>
      <c r="ALK51" s="119"/>
      <c r="ALL51" s="119"/>
      <c r="ALM51" s="119"/>
      <c r="ALN51" s="119"/>
      <c r="ALO51" s="119"/>
      <c r="ALP51" s="119"/>
      <c r="ALQ51" s="119"/>
      <c r="ALR51" s="119"/>
      <c r="ALS51" s="119"/>
      <c r="ALT51" s="119"/>
      <c r="ALU51" s="119"/>
      <c r="ALV51" s="119"/>
      <c r="ALW51" s="119"/>
      <c r="ALX51" s="119"/>
      <c r="ALY51" s="119"/>
      <c r="ALZ51" s="119"/>
      <c r="AMA51" s="119"/>
      <c r="AMB51" s="119"/>
      <c r="AMC51" s="119"/>
      <c r="AMD51" s="119"/>
      <c r="AME51" s="119"/>
      <c r="AMF51" s="119"/>
      <c r="AMG51" s="119"/>
      <c r="AMH51" s="119"/>
      <c r="AMI51" s="119"/>
    </row>
    <row r="52" spans="1:1023" s="125" customFormat="1" ht="40.5" customHeight="1">
      <c r="A52" s="157" t="s">
        <v>268</v>
      </c>
      <c r="B52" s="160">
        <v>4.5</v>
      </c>
      <c r="C52" s="142"/>
      <c r="D52" s="131">
        <f t="shared" si="10"/>
        <v>0</v>
      </c>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9"/>
      <c r="DB52" s="119"/>
      <c r="DC52" s="119"/>
      <c r="DD52" s="119"/>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19"/>
      <c r="EG52" s="119"/>
      <c r="EH52" s="119"/>
      <c r="EI52" s="119"/>
      <c r="EJ52" s="119"/>
      <c r="EK52" s="119"/>
      <c r="EL52" s="119"/>
      <c r="EM52" s="119"/>
      <c r="EN52" s="119"/>
      <c r="EO52" s="119"/>
      <c r="EP52" s="119"/>
      <c r="EQ52" s="119"/>
      <c r="ER52" s="119"/>
      <c r="ES52" s="119"/>
      <c r="ET52" s="119"/>
      <c r="EU52" s="119"/>
      <c r="EV52" s="119"/>
      <c r="EW52" s="119"/>
      <c r="EX52" s="119"/>
      <c r="EY52" s="119"/>
      <c r="EZ52" s="119"/>
      <c r="FA52" s="119"/>
      <c r="FB52" s="119"/>
      <c r="FC52" s="119"/>
      <c r="FD52" s="119"/>
      <c r="FE52" s="119"/>
      <c r="FF52" s="119"/>
      <c r="FG52" s="119"/>
      <c r="FH52" s="119"/>
      <c r="FI52" s="119"/>
      <c r="FJ52" s="119"/>
      <c r="FK52" s="119"/>
      <c r="FL52" s="119"/>
      <c r="FM52" s="119"/>
      <c r="FN52" s="119"/>
      <c r="FO52" s="119"/>
      <c r="FP52" s="119"/>
      <c r="FQ52" s="119"/>
      <c r="FR52" s="119"/>
      <c r="FS52" s="119"/>
      <c r="FT52" s="119"/>
      <c r="FU52" s="119"/>
      <c r="FV52" s="119"/>
      <c r="FW52" s="119"/>
      <c r="FX52" s="119"/>
      <c r="FY52" s="119"/>
      <c r="FZ52" s="119"/>
      <c r="GA52" s="119"/>
      <c r="GB52" s="119"/>
      <c r="GC52" s="119"/>
      <c r="GD52" s="119"/>
      <c r="GE52" s="119"/>
      <c r="GF52" s="119"/>
      <c r="GG52" s="119"/>
      <c r="GH52" s="119"/>
      <c r="GI52" s="119"/>
      <c r="GJ52" s="119"/>
      <c r="GK52" s="119"/>
      <c r="GL52" s="119"/>
      <c r="GM52" s="119"/>
      <c r="GN52" s="119"/>
      <c r="GO52" s="119"/>
      <c r="GP52" s="119"/>
      <c r="GQ52" s="119"/>
      <c r="GR52" s="119"/>
      <c r="GS52" s="119"/>
      <c r="GT52" s="119"/>
      <c r="GU52" s="119"/>
      <c r="GV52" s="119"/>
      <c r="GW52" s="119"/>
      <c r="GX52" s="119"/>
      <c r="GY52" s="119"/>
      <c r="GZ52" s="119"/>
      <c r="HA52" s="119"/>
      <c r="HB52" s="119"/>
      <c r="HC52" s="119"/>
      <c r="HD52" s="119"/>
      <c r="HE52" s="119"/>
      <c r="HF52" s="119"/>
      <c r="HG52" s="119"/>
      <c r="HH52" s="119"/>
      <c r="HI52" s="119"/>
      <c r="HJ52" s="119"/>
      <c r="HK52" s="119"/>
      <c r="HL52" s="119"/>
      <c r="HM52" s="119"/>
      <c r="HN52" s="119"/>
      <c r="HO52" s="119"/>
      <c r="HP52" s="119"/>
      <c r="HQ52" s="119"/>
      <c r="HR52" s="119"/>
      <c r="HS52" s="119"/>
      <c r="HT52" s="119"/>
      <c r="HU52" s="119"/>
      <c r="HV52" s="119"/>
      <c r="HW52" s="119"/>
      <c r="HX52" s="119"/>
      <c r="HY52" s="119"/>
      <c r="HZ52" s="119"/>
      <c r="IA52" s="119"/>
      <c r="IB52" s="119"/>
      <c r="IC52" s="119"/>
      <c r="ID52" s="119"/>
      <c r="IE52" s="119"/>
      <c r="IF52" s="119"/>
      <c r="IG52" s="119"/>
      <c r="IH52" s="119"/>
      <c r="II52" s="119"/>
      <c r="IJ52" s="119"/>
      <c r="IK52" s="119"/>
      <c r="IL52" s="119"/>
      <c r="IM52" s="119"/>
      <c r="IN52" s="119"/>
      <c r="IO52" s="119"/>
      <c r="IP52" s="119"/>
      <c r="IQ52" s="119"/>
      <c r="IR52" s="119"/>
      <c r="IS52" s="119"/>
      <c r="IT52" s="119"/>
      <c r="IU52" s="119"/>
      <c r="IV52" s="119"/>
      <c r="IW52" s="119"/>
      <c r="IX52" s="119"/>
      <c r="IY52" s="119"/>
      <c r="IZ52" s="119"/>
      <c r="JA52" s="119"/>
      <c r="JB52" s="119"/>
      <c r="JC52" s="119"/>
      <c r="JD52" s="119"/>
      <c r="JE52" s="119"/>
      <c r="JF52" s="119"/>
      <c r="JG52" s="119"/>
      <c r="JH52" s="119"/>
      <c r="JI52" s="119"/>
      <c r="JJ52" s="119"/>
      <c r="JK52" s="119"/>
      <c r="JL52" s="119"/>
      <c r="JM52" s="119"/>
      <c r="JN52" s="119"/>
      <c r="JO52" s="119"/>
      <c r="JP52" s="119"/>
      <c r="JQ52" s="119"/>
      <c r="JR52" s="119"/>
      <c r="JS52" s="119"/>
      <c r="JT52" s="119"/>
      <c r="JU52" s="119"/>
      <c r="JV52" s="119"/>
      <c r="JW52" s="119"/>
      <c r="JX52" s="119"/>
      <c r="JY52" s="119"/>
      <c r="JZ52" s="119"/>
      <c r="KA52" s="119"/>
      <c r="KB52" s="119"/>
      <c r="KC52" s="119"/>
      <c r="KD52" s="119"/>
      <c r="KE52" s="119"/>
      <c r="KF52" s="119"/>
      <c r="KG52" s="119"/>
      <c r="KH52" s="119"/>
      <c r="KI52" s="119"/>
      <c r="KJ52" s="119"/>
      <c r="KK52" s="119"/>
      <c r="KL52" s="119"/>
      <c r="KM52" s="119"/>
      <c r="KN52" s="119"/>
      <c r="KO52" s="119"/>
      <c r="KP52" s="119"/>
      <c r="KQ52" s="119"/>
      <c r="KR52" s="119"/>
      <c r="KS52" s="119"/>
      <c r="KT52" s="119"/>
      <c r="KU52" s="119"/>
      <c r="KV52" s="119"/>
      <c r="KW52" s="119"/>
      <c r="KX52" s="119"/>
      <c r="KY52" s="119"/>
      <c r="KZ52" s="119"/>
      <c r="LA52" s="119"/>
      <c r="LB52" s="119"/>
      <c r="LC52" s="119"/>
      <c r="LD52" s="119"/>
      <c r="LE52" s="119"/>
      <c r="LF52" s="119"/>
      <c r="LG52" s="119"/>
      <c r="LH52" s="119"/>
      <c r="LI52" s="119"/>
      <c r="LJ52" s="119"/>
      <c r="LK52" s="119"/>
      <c r="LL52" s="119"/>
      <c r="LM52" s="119"/>
      <c r="LN52" s="119"/>
      <c r="LO52" s="119"/>
      <c r="LP52" s="119"/>
      <c r="LQ52" s="119"/>
      <c r="LR52" s="119"/>
      <c r="LS52" s="119"/>
      <c r="LT52" s="119"/>
      <c r="LU52" s="119"/>
      <c r="LV52" s="119"/>
      <c r="LW52" s="119"/>
      <c r="LX52" s="119"/>
      <c r="LY52" s="119"/>
      <c r="LZ52" s="119"/>
      <c r="MA52" s="119"/>
      <c r="MB52" s="119"/>
      <c r="MC52" s="119"/>
      <c r="MD52" s="119"/>
      <c r="ME52" s="119"/>
      <c r="MF52" s="119"/>
      <c r="MG52" s="119"/>
      <c r="MH52" s="119"/>
      <c r="MI52" s="119"/>
      <c r="MJ52" s="119"/>
      <c r="MK52" s="119"/>
      <c r="ML52" s="119"/>
      <c r="MM52" s="119"/>
      <c r="MN52" s="119"/>
      <c r="MO52" s="119"/>
      <c r="MP52" s="119"/>
      <c r="MQ52" s="119"/>
      <c r="MR52" s="119"/>
      <c r="MS52" s="119"/>
      <c r="MT52" s="119"/>
      <c r="MU52" s="119"/>
      <c r="MV52" s="119"/>
      <c r="MW52" s="119"/>
      <c r="MX52" s="119"/>
      <c r="MY52" s="119"/>
      <c r="MZ52" s="119"/>
      <c r="NA52" s="119"/>
      <c r="NB52" s="119"/>
      <c r="NC52" s="119"/>
      <c r="ND52" s="119"/>
      <c r="NE52" s="119"/>
      <c r="NF52" s="119"/>
      <c r="NG52" s="119"/>
      <c r="NH52" s="119"/>
      <c r="NI52" s="119"/>
      <c r="NJ52" s="119"/>
      <c r="NK52" s="119"/>
      <c r="NL52" s="119"/>
      <c r="NM52" s="119"/>
      <c r="NN52" s="119"/>
      <c r="NO52" s="119"/>
      <c r="NP52" s="119"/>
      <c r="NQ52" s="119"/>
      <c r="NR52" s="119"/>
      <c r="NS52" s="119"/>
      <c r="NT52" s="119"/>
      <c r="NU52" s="119"/>
      <c r="NV52" s="119"/>
      <c r="NW52" s="119"/>
      <c r="NX52" s="119"/>
      <c r="NY52" s="119"/>
      <c r="NZ52" s="119"/>
      <c r="OA52" s="119"/>
      <c r="OB52" s="119"/>
      <c r="OC52" s="119"/>
      <c r="OD52" s="119"/>
      <c r="OE52" s="119"/>
      <c r="OF52" s="119"/>
      <c r="OG52" s="119"/>
      <c r="OH52" s="119"/>
      <c r="OI52" s="119"/>
      <c r="OJ52" s="119"/>
      <c r="OK52" s="119"/>
      <c r="OL52" s="119"/>
      <c r="OM52" s="119"/>
      <c r="ON52" s="119"/>
      <c r="OO52" s="119"/>
      <c r="OP52" s="119"/>
      <c r="OQ52" s="119"/>
      <c r="OR52" s="119"/>
      <c r="OS52" s="119"/>
      <c r="OT52" s="119"/>
      <c r="OU52" s="119"/>
      <c r="OV52" s="119"/>
      <c r="OW52" s="119"/>
      <c r="OX52" s="119"/>
      <c r="OY52" s="119"/>
      <c r="OZ52" s="119"/>
      <c r="PA52" s="119"/>
      <c r="PB52" s="119"/>
      <c r="PC52" s="119"/>
      <c r="PD52" s="119"/>
      <c r="PE52" s="119"/>
      <c r="PF52" s="119"/>
      <c r="PG52" s="119"/>
      <c r="PH52" s="119"/>
      <c r="PI52" s="119"/>
      <c r="PJ52" s="119"/>
      <c r="PK52" s="119"/>
      <c r="PL52" s="119"/>
      <c r="PM52" s="119"/>
      <c r="PN52" s="119"/>
      <c r="PO52" s="119"/>
      <c r="PP52" s="119"/>
      <c r="PQ52" s="119"/>
      <c r="PR52" s="119"/>
      <c r="PS52" s="119"/>
      <c r="PT52" s="119"/>
      <c r="PU52" s="119"/>
      <c r="PV52" s="119"/>
      <c r="PW52" s="119"/>
      <c r="PX52" s="119"/>
      <c r="PY52" s="119"/>
      <c r="PZ52" s="119"/>
      <c r="QA52" s="119"/>
      <c r="QB52" s="119"/>
      <c r="QC52" s="119"/>
      <c r="QD52" s="119"/>
      <c r="QE52" s="119"/>
      <c r="QF52" s="119"/>
      <c r="QG52" s="119"/>
      <c r="QH52" s="119"/>
      <c r="QI52" s="119"/>
      <c r="QJ52" s="119"/>
      <c r="QK52" s="119"/>
      <c r="QL52" s="119"/>
      <c r="QM52" s="119"/>
      <c r="QN52" s="119"/>
      <c r="QO52" s="119"/>
      <c r="QP52" s="119"/>
      <c r="QQ52" s="119"/>
      <c r="QR52" s="119"/>
      <c r="QS52" s="119"/>
      <c r="QT52" s="119"/>
      <c r="QU52" s="119"/>
      <c r="QV52" s="119"/>
      <c r="QW52" s="119"/>
      <c r="QX52" s="119"/>
      <c r="QY52" s="119"/>
      <c r="QZ52" s="119"/>
      <c r="RA52" s="119"/>
      <c r="RB52" s="119"/>
      <c r="RC52" s="119"/>
      <c r="RD52" s="119"/>
      <c r="RE52" s="119"/>
      <c r="RF52" s="119"/>
      <c r="RG52" s="119"/>
      <c r="RH52" s="119"/>
      <c r="RI52" s="119"/>
      <c r="RJ52" s="119"/>
      <c r="RK52" s="119"/>
      <c r="RL52" s="119"/>
      <c r="RM52" s="119"/>
      <c r="RN52" s="119"/>
      <c r="RO52" s="119"/>
      <c r="RP52" s="119"/>
      <c r="RQ52" s="119"/>
      <c r="RR52" s="119"/>
      <c r="RS52" s="119"/>
      <c r="RT52" s="119"/>
      <c r="RU52" s="119"/>
      <c r="RV52" s="119"/>
      <c r="RW52" s="119"/>
      <c r="RX52" s="119"/>
      <c r="RY52" s="119"/>
      <c r="RZ52" s="119"/>
      <c r="SA52" s="119"/>
      <c r="SB52" s="119"/>
      <c r="SC52" s="119"/>
      <c r="SD52" s="119"/>
      <c r="SE52" s="119"/>
      <c r="SF52" s="119"/>
      <c r="SG52" s="119"/>
      <c r="SH52" s="119"/>
      <c r="SI52" s="119"/>
      <c r="SJ52" s="119"/>
      <c r="SK52" s="119"/>
      <c r="SL52" s="119"/>
      <c r="SM52" s="119"/>
      <c r="SN52" s="119"/>
      <c r="SO52" s="119"/>
      <c r="SP52" s="119"/>
      <c r="SQ52" s="119"/>
      <c r="SR52" s="119"/>
      <c r="SS52" s="119"/>
      <c r="ST52" s="119"/>
      <c r="SU52" s="119"/>
      <c r="SV52" s="119"/>
      <c r="SW52" s="119"/>
      <c r="SX52" s="119"/>
      <c r="SY52" s="119"/>
      <c r="SZ52" s="119"/>
      <c r="TA52" s="119"/>
      <c r="TB52" s="119"/>
      <c r="TC52" s="119"/>
      <c r="TD52" s="119"/>
      <c r="TE52" s="119"/>
      <c r="TF52" s="119"/>
      <c r="TG52" s="119"/>
      <c r="TH52" s="119"/>
      <c r="TI52" s="119"/>
      <c r="TJ52" s="119"/>
      <c r="TK52" s="119"/>
      <c r="TL52" s="119"/>
      <c r="TM52" s="119"/>
      <c r="TN52" s="119"/>
      <c r="TO52" s="119"/>
      <c r="TP52" s="119"/>
      <c r="TQ52" s="119"/>
      <c r="TR52" s="119"/>
      <c r="TS52" s="119"/>
      <c r="TT52" s="119"/>
      <c r="TU52" s="119"/>
      <c r="TV52" s="119"/>
      <c r="TW52" s="119"/>
      <c r="TX52" s="119"/>
      <c r="TY52" s="119"/>
      <c r="TZ52" s="119"/>
      <c r="UA52" s="119"/>
      <c r="UB52" s="119"/>
      <c r="UC52" s="119"/>
      <c r="UD52" s="119"/>
      <c r="UE52" s="119"/>
      <c r="UF52" s="119"/>
      <c r="UG52" s="119"/>
      <c r="UH52" s="119"/>
      <c r="UI52" s="119"/>
      <c r="UJ52" s="119"/>
      <c r="UK52" s="119"/>
      <c r="UL52" s="119"/>
      <c r="UM52" s="119"/>
      <c r="UN52" s="119"/>
      <c r="UO52" s="119"/>
      <c r="UP52" s="119"/>
      <c r="UQ52" s="119"/>
      <c r="UR52" s="119"/>
      <c r="US52" s="119"/>
      <c r="UT52" s="119"/>
      <c r="UU52" s="119"/>
      <c r="UV52" s="119"/>
      <c r="UW52" s="119"/>
      <c r="UX52" s="119"/>
      <c r="UY52" s="119"/>
      <c r="UZ52" s="119"/>
      <c r="VA52" s="119"/>
      <c r="VB52" s="119"/>
      <c r="VC52" s="119"/>
      <c r="VD52" s="119"/>
      <c r="VE52" s="119"/>
      <c r="VF52" s="119"/>
      <c r="VG52" s="119"/>
      <c r="VH52" s="119"/>
      <c r="VI52" s="119"/>
      <c r="VJ52" s="119"/>
      <c r="VK52" s="119"/>
      <c r="VL52" s="119"/>
      <c r="VM52" s="119"/>
      <c r="VN52" s="119"/>
      <c r="VO52" s="119"/>
      <c r="VP52" s="119"/>
      <c r="VQ52" s="119"/>
      <c r="VR52" s="119"/>
      <c r="VS52" s="119"/>
      <c r="VT52" s="119"/>
      <c r="VU52" s="119"/>
      <c r="VV52" s="119"/>
      <c r="VW52" s="119"/>
      <c r="VX52" s="119"/>
      <c r="VY52" s="119"/>
      <c r="VZ52" s="119"/>
      <c r="WA52" s="119"/>
      <c r="WB52" s="119"/>
      <c r="WC52" s="119"/>
      <c r="WD52" s="119"/>
      <c r="WE52" s="119"/>
      <c r="WF52" s="119"/>
      <c r="WG52" s="119"/>
      <c r="WH52" s="119"/>
      <c r="WI52" s="119"/>
      <c r="WJ52" s="119"/>
      <c r="WK52" s="119"/>
      <c r="WL52" s="119"/>
      <c r="WM52" s="119"/>
      <c r="WN52" s="119"/>
      <c r="WO52" s="119"/>
      <c r="WP52" s="119"/>
      <c r="WQ52" s="119"/>
      <c r="WR52" s="119"/>
      <c r="WS52" s="119"/>
      <c r="WT52" s="119"/>
      <c r="WU52" s="119"/>
      <c r="WV52" s="119"/>
      <c r="WW52" s="119"/>
      <c r="WX52" s="119"/>
      <c r="WY52" s="119"/>
      <c r="WZ52" s="119"/>
      <c r="XA52" s="119"/>
      <c r="XB52" s="119"/>
      <c r="XC52" s="119"/>
      <c r="XD52" s="119"/>
      <c r="XE52" s="119"/>
      <c r="XF52" s="119"/>
      <c r="XG52" s="119"/>
      <c r="XH52" s="119"/>
      <c r="XI52" s="119"/>
      <c r="XJ52" s="119"/>
      <c r="XK52" s="119"/>
      <c r="XL52" s="119"/>
      <c r="XM52" s="119"/>
      <c r="XN52" s="119"/>
      <c r="XO52" s="119"/>
      <c r="XP52" s="119"/>
      <c r="XQ52" s="119"/>
      <c r="XR52" s="119"/>
      <c r="XS52" s="119"/>
      <c r="XT52" s="119"/>
      <c r="XU52" s="119"/>
      <c r="XV52" s="119"/>
      <c r="XW52" s="119"/>
      <c r="XX52" s="119"/>
      <c r="XY52" s="119"/>
      <c r="XZ52" s="119"/>
      <c r="YA52" s="119"/>
      <c r="YB52" s="119"/>
      <c r="YC52" s="119"/>
      <c r="YD52" s="119"/>
      <c r="YE52" s="119"/>
      <c r="YF52" s="119"/>
      <c r="YG52" s="119"/>
      <c r="YH52" s="119"/>
      <c r="YI52" s="119"/>
      <c r="YJ52" s="119"/>
      <c r="YK52" s="119"/>
      <c r="YL52" s="119"/>
      <c r="YM52" s="119"/>
      <c r="YN52" s="119"/>
      <c r="YO52" s="119"/>
      <c r="YP52" s="119"/>
      <c r="YQ52" s="119"/>
      <c r="YR52" s="119"/>
      <c r="YS52" s="119"/>
      <c r="YT52" s="119"/>
      <c r="YU52" s="119"/>
      <c r="YV52" s="119"/>
      <c r="YW52" s="119"/>
      <c r="YX52" s="119"/>
      <c r="YY52" s="119"/>
      <c r="YZ52" s="119"/>
      <c r="ZA52" s="119"/>
      <c r="ZB52" s="119"/>
      <c r="ZC52" s="119"/>
      <c r="ZD52" s="119"/>
      <c r="ZE52" s="119"/>
      <c r="ZF52" s="119"/>
      <c r="ZG52" s="119"/>
      <c r="ZH52" s="119"/>
      <c r="ZI52" s="119"/>
      <c r="ZJ52" s="119"/>
      <c r="ZK52" s="119"/>
      <c r="ZL52" s="119"/>
      <c r="ZM52" s="119"/>
      <c r="ZN52" s="119"/>
      <c r="ZO52" s="119"/>
      <c r="ZP52" s="119"/>
      <c r="ZQ52" s="119"/>
      <c r="ZR52" s="119"/>
      <c r="ZS52" s="119"/>
      <c r="ZT52" s="119"/>
      <c r="ZU52" s="119"/>
      <c r="ZV52" s="119"/>
      <c r="ZW52" s="119"/>
      <c r="ZX52" s="119"/>
      <c r="ZY52" s="119"/>
      <c r="ZZ52" s="119"/>
      <c r="AAA52" s="119"/>
      <c r="AAB52" s="119"/>
      <c r="AAC52" s="119"/>
      <c r="AAD52" s="119"/>
      <c r="AAE52" s="119"/>
      <c r="AAF52" s="119"/>
      <c r="AAG52" s="119"/>
      <c r="AAH52" s="119"/>
      <c r="AAI52" s="119"/>
      <c r="AAJ52" s="119"/>
      <c r="AAK52" s="119"/>
      <c r="AAL52" s="119"/>
      <c r="AAM52" s="119"/>
      <c r="AAN52" s="119"/>
      <c r="AAO52" s="119"/>
      <c r="AAP52" s="119"/>
      <c r="AAQ52" s="119"/>
      <c r="AAR52" s="119"/>
      <c r="AAS52" s="119"/>
      <c r="AAT52" s="119"/>
      <c r="AAU52" s="119"/>
      <c r="AAV52" s="119"/>
      <c r="AAW52" s="119"/>
      <c r="AAX52" s="119"/>
      <c r="AAY52" s="119"/>
      <c r="AAZ52" s="119"/>
      <c r="ABA52" s="119"/>
      <c r="ABB52" s="119"/>
      <c r="ABC52" s="119"/>
      <c r="ABD52" s="119"/>
      <c r="ABE52" s="119"/>
      <c r="ABF52" s="119"/>
      <c r="ABG52" s="119"/>
      <c r="ABH52" s="119"/>
      <c r="ABI52" s="119"/>
      <c r="ABJ52" s="119"/>
      <c r="ABK52" s="119"/>
      <c r="ABL52" s="119"/>
      <c r="ABM52" s="119"/>
      <c r="ABN52" s="119"/>
      <c r="ABO52" s="119"/>
      <c r="ABP52" s="119"/>
      <c r="ABQ52" s="119"/>
      <c r="ABR52" s="119"/>
      <c r="ABS52" s="119"/>
      <c r="ABT52" s="119"/>
      <c r="ABU52" s="119"/>
      <c r="ABV52" s="119"/>
      <c r="ABW52" s="119"/>
      <c r="ABX52" s="119"/>
      <c r="ABY52" s="119"/>
      <c r="ABZ52" s="119"/>
      <c r="ACA52" s="119"/>
      <c r="ACB52" s="119"/>
      <c r="ACC52" s="119"/>
      <c r="ACD52" s="119"/>
      <c r="ACE52" s="119"/>
      <c r="ACF52" s="119"/>
      <c r="ACG52" s="119"/>
      <c r="ACH52" s="119"/>
      <c r="ACI52" s="119"/>
      <c r="ACJ52" s="119"/>
      <c r="ACK52" s="119"/>
      <c r="ACL52" s="119"/>
      <c r="ACM52" s="119"/>
      <c r="ACN52" s="119"/>
      <c r="ACO52" s="119"/>
      <c r="ACP52" s="119"/>
      <c r="ACQ52" s="119"/>
      <c r="ACR52" s="119"/>
      <c r="ACS52" s="119"/>
      <c r="ACT52" s="119"/>
      <c r="ACU52" s="119"/>
      <c r="ACV52" s="119"/>
      <c r="ACW52" s="119"/>
      <c r="ACX52" s="119"/>
      <c r="ACY52" s="119"/>
      <c r="ACZ52" s="119"/>
      <c r="ADA52" s="119"/>
      <c r="ADB52" s="119"/>
      <c r="ADC52" s="119"/>
      <c r="ADD52" s="119"/>
      <c r="ADE52" s="119"/>
      <c r="ADF52" s="119"/>
      <c r="ADG52" s="119"/>
      <c r="ADH52" s="119"/>
      <c r="ADI52" s="119"/>
      <c r="ADJ52" s="119"/>
      <c r="ADK52" s="119"/>
      <c r="ADL52" s="119"/>
      <c r="ADM52" s="119"/>
      <c r="ADN52" s="119"/>
      <c r="ADO52" s="119"/>
      <c r="ADP52" s="119"/>
      <c r="ADQ52" s="119"/>
      <c r="ADR52" s="119"/>
      <c r="ADS52" s="119"/>
      <c r="ADT52" s="119"/>
      <c r="ADU52" s="119"/>
      <c r="ADV52" s="119"/>
      <c r="ADW52" s="119"/>
      <c r="ADX52" s="119"/>
      <c r="ADY52" s="119"/>
      <c r="ADZ52" s="119"/>
      <c r="AEA52" s="119"/>
      <c r="AEB52" s="119"/>
      <c r="AEC52" s="119"/>
      <c r="AED52" s="119"/>
      <c r="AEE52" s="119"/>
      <c r="AEF52" s="119"/>
      <c r="AEG52" s="119"/>
      <c r="AEH52" s="119"/>
      <c r="AEI52" s="119"/>
      <c r="AEJ52" s="119"/>
      <c r="AEK52" s="119"/>
      <c r="AEL52" s="119"/>
      <c r="AEM52" s="119"/>
      <c r="AEN52" s="119"/>
      <c r="AEO52" s="119"/>
      <c r="AEP52" s="119"/>
      <c r="AEQ52" s="119"/>
      <c r="AER52" s="119"/>
      <c r="AES52" s="119"/>
      <c r="AET52" s="119"/>
      <c r="AEU52" s="119"/>
      <c r="AEV52" s="119"/>
      <c r="AEW52" s="119"/>
      <c r="AEX52" s="119"/>
      <c r="AEY52" s="119"/>
      <c r="AEZ52" s="119"/>
      <c r="AFA52" s="119"/>
      <c r="AFB52" s="119"/>
      <c r="AFC52" s="119"/>
      <c r="AFD52" s="119"/>
      <c r="AFE52" s="119"/>
      <c r="AFF52" s="119"/>
      <c r="AFG52" s="119"/>
      <c r="AFH52" s="119"/>
      <c r="AFI52" s="119"/>
      <c r="AFJ52" s="119"/>
      <c r="AFK52" s="119"/>
      <c r="AFL52" s="119"/>
      <c r="AFM52" s="119"/>
      <c r="AFN52" s="119"/>
      <c r="AFO52" s="119"/>
      <c r="AFP52" s="119"/>
      <c r="AFQ52" s="119"/>
      <c r="AFR52" s="119"/>
      <c r="AFS52" s="119"/>
      <c r="AFT52" s="119"/>
      <c r="AFU52" s="119"/>
      <c r="AFV52" s="119"/>
      <c r="AFW52" s="119"/>
      <c r="AFX52" s="119"/>
      <c r="AFY52" s="119"/>
      <c r="AFZ52" s="119"/>
      <c r="AGA52" s="119"/>
      <c r="AGB52" s="119"/>
      <c r="AGC52" s="119"/>
      <c r="AGD52" s="119"/>
      <c r="AGE52" s="119"/>
      <c r="AGF52" s="119"/>
      <c r="AGG52" s="119"/>
      <c r="AGH52" s="119"/>
      <c r="AGI52" s="119"/>
      <c r="AGJ52" s="119"/>
      <c r="AGK52" s="119"/>
      <c r="AGL52" s="119"/>
      <c r="AGM52" s="119"/>
      <c r="AGN52" s="119"/>
      <c r="AGO52" s="119"/>
      <c r="AGP52" s="119"/>
      <c r="AGQ52" s="119"/>
      <c r="AGR52" s="119"/>
      <c r="AGS52" s="119"/>
      <c r="AGT52" s="119"/>
      <c r="AGU52" s="119"/>
      <c r="AGV52" s="119"/>
      <c r="AGW52" s="119"/>
      <c r="AGX52" s="119"/>
      <c r="AGY52" s="119"/>
      <c r="AGZ52" s="119"/>
      <c r="AHA52" s="119"/>
      <c r="AHB52" s="119"/>
      <c r="AHC52" s="119"/>
      <c r="AHD52" s="119"/>
      <c r="AHE52" s="119"/>
      <c r="AHF52" s="119"/>
      <c r="AHG52" s="119"/>
      <c r="AHH52" s="119"/>
      <c r="AHI52" s="119"/>
      <c r="AHJ52" s="119"/>
      <c r="AHK52" s="119"/>
      <c r="AHL52" s="119"/>
      <c r="AHM52" s="119"/>
      <c r="AHN52" s="119"/>
      <c r="AHO52" s="119"/>
      <c r="AHP52" s="119"/>
      <c r="AHQ52" s="119"/>
      <c r="AHR52" s="119"/>
      <c r="AHS52" s="119"/>
      <c r="AHT52" s="119"/>
      <c r="AHU52" s="119"/>
      <c r="AHV52" s="119"/>
      <c r="AHW52" s="119"/>
      <c r="AHX52" s="119"/>
      <c r="AHY52" s="119"/>
      <c r="AHZ52" s="119"/>
      <c r="AIA52" s="119"/>
      <c r="AIB52" s="119"/>
      <c r="AIC52" s="119"/>
      <c r="AID52" s="119"/>
      <c r="AIE52" s="119"/>
      <c r="AIF52" s="119"/>
      <c r="AIG52" s="119"/>
      <c r="AIH52" s="119"/>
      <c r="AII52" s="119"/>
      <c r="AIJ52" s="119"/>
      <c r="AIK52" s="119"/>
      <c r="AIL52" s="119"/>
      <c r="AIM52" s="119"/>
      <c r="AIN52" s="119"/>
      <c r="AIO52" s="119"/>
      <c r="AIP52" s="119"/>
      <c r="AIQ52" s="119"/>
      <c r="AIR52" s="119"/>
      <c r="AIS52" s="119"/>
      <c r="AIT52" s="119"/>
      <c r="AIU52" s="119"/>
      <c r="AIV52" s="119"/>
      <c r="AIW52" s="119"/>
      <c r="AIX52" s="119"/>
      <c r="AIY52" s="119"/>
      <c r="AIZ52" s="119"/>
      <c r="AJA52" s="119"/>
      <c r="AJB52" s="119"/>
      <c r="AJC52" s="119"/>
      <c r="AJD52" s="119"/>
      <c r="AJE52" s="119"/>
      <c r="AJF52" s="119"/>
      <c r="AJG52" s="119"/>
      <c r="AJH52" s="119"/>
      <c r="AJI52" s="119"/>
      <c r="AJJ52" s="119"/>
      <c r="AJK52" s="119"/>
      <c r="AJL52" s="119"/>
      <c r="AJM52" s="119"/>
      <c r="AJN52" s="119"/>
      <c r="AJO52" s="119"/>
      <c r="AJP52" s="119"/>
      <c r="AJQ52" s="119"/>
      <c r="AJR52" s="119"/>
      <c r="AJS52" s="119"/>
      <c r="AJT52" s="119"/>
      <c r="AJU52" s="119"/>
      <c r="AJV52" s="119"/>
      <c r="AJW52" s="119"/>
      <c r="AJX52" s="119"/>
      <c r="AJY52" s="119"/>
      <c r="AJZ52" s="119"/>
      <c r="AKA52" s="119"/>
      <c r="AKB52" s="119"/>
      <c r="AKC52" s="119"/>
      <c r="AKD52" s="119"/>
      <c r="AKE52" s="119"/>
      <c r="AKF52" s="119"/>
      <c r="AKG52" s="119"/>
      <c r="AKH52" s="119"/>
      <c r="AKI52" s="119"/>
      <c r="AKJ52" s="119"/>
      <c r="AKK52" s="119"/>
      <c r="AKL52" s="119"/>
      <c r="AKM52" s="119"/>
      <c r="AKN52" s="119"/>
      <c r="AKO52" s="119"/>
      <c r="AKP52" s="119"/>
      <c r="AKQ52" s="119"/>
      <c r="AKR52" s="119"/>
      <c r="AKS52" s="119"/>
      <c r="AKT52" s="119"/>
      <c r="AKU52" s="119"/>
      <c r="AKV52" s="119"/>
      <c r="AKW52" s="119"/>
      <c r="AKX52" s="119"/>
      <c r="AKY52" s="119"/>
      <c r="AKZ52" s="119"/>
      <c r="ALA52" s="119"/>
      <c r="ALB52" s="119"/>
      <c r="ALC52" s="119"/>
      <c r="ALD52" s="119"/>
      <c r="ALE52" s="119"/>
      <c r="ALF52" s="119"/>
      <c r="ALG52" s="119"/>
      <c r="ALH52" s="119"/>
      <c r="ALI52" s="119"/>
      <c r="ALJ52" s="119"/>
      <c r="ALK52" s="119"/>
      <c r="ALL52" s="119"/>
      <c r="ALM52" s="119"/>
      <c r="ALN52" s="119"/>
      <c r="ALO52" s="119"/>
      <c r="ALP52" s="119"/>
      <c r="ALQ52" s="119"/>
      <c r="ALR52" s="119"/>
      <c r="ALS52" s="119"/>
      <c r="ALT52" s="119"/>
      <c r="ALU52" s="119"/>
      <c r="ALV52" s="119"/>
      <c r="ALW52" s="119"/>
      <c r="ALX52" s="119"/>
      <c r="ALY52" s="119"/>
      <c r="ALZ52" s="119"/>
      <c r="AMA52" s="119"/>
      <c r="AMB52" s="119"/>
      <c r="AMC52" s="119"/>
      <c r="AMD52" s="119"/>
      <c r="AME52" s="119"/>
      <c r="AMF52" s="119"/>
      <c r="AMG52" s="119"/>
      <c r="AMH52" s="119"/>
      <c r="AMI52" s="119"/>
    </row>
    <row r="53" spans="1:1023" s="125" customFormat="1" ht="38.25" customHeight="1">
      <c r="A53" s="157" t="s">
        <v>269</v>
      </c>
      <c r="B53" s="160">
        <v>19</v>
      </c>
      <c r="C53" s="142"/>
      <c r="D53" s="131">
        <f t="shared" si="10"/>
        <v>0</v>
      </c>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9"/>
      <c r="DB53" s="119"/>
      <c r="DC53" s="119"/>
      <c r="DD53" s="119"/>
      <c r="DE53" s="119"/>
      <c r="DF53" s="119"/>
      <c r="DG53" s="119"/>
      <c r="DH53" s="119"/>
      <c r="DI53" s="119"/>
      <c r="DJ53" s="119"/>
      <c r="DK53" s="119"/>
      <c r="DL53" s="119"/>
      <c r="DM53" s="119"/>
      <c r="DN53" s="119"/>
      <c r="DO53" s="119"/>
      <c r="DP53" s="119"/>
      <c r="DQ53" s="119"/>
      <c r="DR53" s="119"/>
      <c r="DS53" s="119"/>
      <c r="DT53" s="119"/>
      <c r="DU53" s="119"/>
      <c r="DV53" s="119"/>
      <c r="DW53" s="119"/>
      <c r="DX53" s="119"/>
      <c r="DY53" s="119"/>
      <c r="DZ53" s="119"/>
      <c r="EA53" s="119"/>
      <c r="EB53" s="119"/>
      <c r="EC53" s="119"/>
      <c r="ED53" s="119"/>
      <c r="EE53" s="119"/>
      <c r="EF53" s="119"/>
      <c r="EG53" s="119"/>
      <c r="EH53" s="119"/>
      <c r="EI53" s="119"/>
      <c r="EJ53" s="119"/>
      <c r="EK53" s="119"/>
      <c r="EL53" s="119"/>
      <c r="EM53" s="119"/>
      <c r="EN53" s="119"/>
      <c r="EO53" s="119"/>
      <c r="EP53" s="119"/>
      <c r="EQ53" s="119"/>
      <c r="ER53" s="119"/>
      <c r="ES53" s="119"/>
      <c r="ET53" s="119"/>
      <c r="EU53" s="119"/>
      <c r="EV53" s="119"/>
      <c r="EW53" s="119"/>
      <c r="EX53" s="119"/>
      <c r="EY53" s="119"/>
      <c r="EZ53" s="119"/>
      <c r="FA53" s="119"/>
      <c r="FB53" s="119"/>
      <c r="FC53" s="119"/>
      <c r="FD53" s="119"/>
      <c r="FE53" s="119"/>
      <c r="FF53" s="119"/>
      <c r="FG53" s="119"/>
      <c r="FH53" s="119"/>
      <c r="FI53" s="119"/>
      <c r="FJ53" s="119"/>
      <c r="FK53" s="119"/>
      <c r="FL53" s="119"/>
      <c r="FM53" s="119"/>
      <c r="FN53" s="119"/>
      <c r="FO53" s="119"/>
      <c r="FP53" s="119"/>
      <c r="FQ53" s="119"/>
      <c r="FR53" s="119"/>
      <c r="FS53" s="119"/>
      <c r="FT53" s="119"/>
      <c r="FU53" s="119"/>
      <c r="FV53" s="119"/>
      <c r="FW53" s="119"/>
      <c r="FX53" s="119"/>
      <c r="FY53" s="119"/>
      <c r="FZ53" s="119"/>
      <c r="GA53" s="119"/>
      <c r="GB53" s="119"/>
      <c r="GC53" s="119"/>
      <c r="GD53" s="119"/>
      <c r="GE53" s="119"/>
      <c r="GF53" s="119"/>
      <c r="GG53" s="119"/>
      <c r="GH53" s="119"/>
      <c r="GI53" s="119"/>
      <c r="GJ53" s="119"/>
      <c r="GK53" s="119"/>
      <c r="GL53" s="119"/>
      <c r="GM53" s="119"/>
      <c r="GN53" s="119"/>
      <c r="GO53" s="119"/>
      <c r="GP53" s="119"/>
      <c r="GQ53" s="119"/>
      <c r="GR53" s="119"/>
      <c r="GS53" s="119"/>
      <c r="GT53" s="119"/>
      <c r="GU53" s="119"/>
      <c r="GV53" s="119"/>
      <c r="GW53" s="119"/>
      <c r="GX53" s="119"/>
      <c r="GY53" s="119"/>
      <c r="GZ53" s="119"/>
      <c r="HA53" s="119"/>
      <c r="HB53" s="119"/>
      <c r="HC53" s="119"/>
      <c r="HD53" s="119"/>
      <c r="HE53" s="119"/>
      <c r="HF53" s="119"/>
      <c r="HG53" s="119"/>
      <c r="HH53" s="119"/>
      <c r="HI53" s="119"/>
      <c r="HJ53" s="119"/>
      <c r="HK53" s="119"/>
      <c r="HL53" s="119"/>
      <c r="HM53" s="119"/>
      <c r="HN53" s="119"/>
      <c r="HO53" s="119"/>
      <c r="HP53" s="119"/>
      <c r="HQ53" s="119"/>
      <c r="HR53" s="119"/>
      <c r="HS53" s="119"/>
      <c r="HT53" s="119"/>
      <c r="HU53" s="119"/>
      <c r="HV53" s="119"/>
      <c r="HW53" s="119"/>
      <c r="HX53" s="119"/>
      <c r="HY53" s="119"/>
      <c r="HZ53" s="119"/>
      <c r="IA53" s="119"/>
      <c r="IB53" s="119"/>
      <c r="IC53" s="119"/>
      <c r="ID53" s="119"/>
      <c r="IE53" s="119"/>
      <c r="IF53" s="119"/>
      <c r="IG53" s="119"/>
      <c r="IH53" s="119"/>
      <c r="II53" s="119"/>
      <c r="IJ53" s="119"/>
      <c r="IK53" s="119"/>
      <c r="IL53" s="119"/>
      <c r="IM53" s="119"/>
      <c r="IN53" s="119"/>
      <c r="IO53" s="119"/>
      <c r="IP53" s="119"/>
      <c r="IQ53" s="119"/>
      <c r="IR53" s="119"/>
      <c r="IS53" s="119"/>
      <c r="IT53" s="119"/>
      <c r="IU53" s="119"/>
      <c r="IV53" s="119"/>
      <c r="IW53" s="119"/>
      <c r="IX53" s="119"/>
      <c r="IY53" s="119"/>
      <c r="IZ53" s="119"/>
      <c r="JA53" s="119"/>
      <c r="JB53" s="119"/>
      <c r="JC53" s="119"/>
      <c r="JD53" s="119"/>
      <c r="JE53" s="119"/>
      <c r="JF53" s="119"/>
      <c r="JG53" s="119"/>
      <c r="JH53" s="119"/>
      <c r="JI53" s="119"/>
      <c r="JJ53" s="119"/>
      <c r="JK53" s="119"/>
      <c r="JL53" s="119"/>
      <c r="JM53" s="119"/>
      <c r="JN53" s="119"/>
      <c r="JO53" s="119"/>
      <c r="JP53" s="119"/>
      <c r="JQ53" s="119"/>
      <c r="JR53" s="119"/>
      <c r="JS53" s="119"/>
      <c r="JT53" s="119"/>
      <c r="JU53" s="119"/>
      <c r="JV53" s="119"/>
      <c r="JW53" s="119"/>
      <c r="JX53" s="119"/>
      <c r="JY53" s="119"/>
      <c r="JZ53" s="119"/>
      <c r="KA53" s="119"/>
      <c r="KB53" s="119"/>
      <c r="KC53" s="119"/>
      <c r="KD53" s="119"/>
      <c r="KE53" s="119"/>
      <c r="KF53" s="119"/>
      <c r="KG53" s="119"/>
      <c r="KH53" s="119"/>
      <c r="KI53" s="119"/>
      <c r="KJ53" s="119"/>
      <c r="KK53" s="119"/>
      <c r="KL53" s="119"/>
      <c r="KM53" s="119"/>
      <c r="KN53" s="119"/>
      <c r="KO53" s="119"/>
      <c r="KP53" s="119"/>
      <c r="KQ53" s="119"/>
      <c r="KR53" s="119"/>
      <c r="KS53" s="119"/>
      <c r="KT53" s="119"/>
      <c r="KU53" s="119"/>
      <c r="KV53" s="119"/>
      <c r="KW53" s="119"/>
      <c r="KX53" s="119"/>
      <c r="KY53" s="119"/>
      <c r="KZ53" s="119"/>
      <c r="LA53" s="119"/>
      <c r="LB53" s="119"/>
      <c r="LC53" s="119"/>
      <c r="LD53" s="119"/>
      <c r="LE53" s="119"/>
      <c r="LF53" s="119"/>
      <c r="LG53" s="119"/>
      <c r="LH53" s="119"/>
      <c r="LI53" s="119"/>
      <c r="LJ53" s="119"/>
      <c r="LK53" s="119"/>
      <c r="LL53" s="119"/>
      <c r="LM53" s="119"/>
      <c r="LN53" s="119"/>
      <c r="LO53" s="119"/>
      <c r="LP53" s="119"/>
      <c r="LQ53" s="119"/>
      <c r="LR53" s="119"/>
      <c r="LS53" s="119"/>
      <c r="LT53" s="119"/>
      <c r="LU53" s="119"/>
      <c r="LV53" s="119"/>
      <c r="LW53" s="119"/>
      <c r="LX53" s="119"/>
      <c r="LY53" s="119"/>
      <c r="LZ53" s="119"/>
      <c r="MA53" s="119"/>
      <c r="MB53" s="119"/>
      <c r="MC53" s="119"/>
      <c r="MD53" s="119"/>
      <c r="ME53" s="119"/>
      <c r="MF53" s="119"/>
      <c r="MG53" s="119"/>
      <c r="MH53" s="119"/>
      <c r="MI53" s="119"/>
      <c r="MJ53" s="119"/>
      <c r="MK53" s="119"/>
      <c r="ML53" s="119"/>
      <c r="MM53" s="119"/>
      <c r="MN53" s="119"/>
      <c r="MO53" s="119"/>
      <c r="MP53" s="119"/>
      <c r="MQ53" s="119"/>
      <c r="MR53" s="119"/>
      <c r="MS53" s="119"/>
      <c r="MT53" s="119"/>
      <c r="MU53" s="119"/>
      <c r="MV53" s="119"/>
      <c r="MW53" s="119"/>
      <c r="MX53" s="119"/>
      <c r="MY53" s="119"/>
      <c r="MZ53" s="119"/>
      <c r="NA53" s="119"/>
      <c r="NB53" s="119"/>
      <c r="NC53" s="119"/>
      <c r="ND53" s="119"/>
      <c r="NE53" s="119"/>
      <c r="NF53" s="119"/>
      <c r="NG53" s="119"/>
      <c r="NH53" s="119"/>
      <c r="NI53" s="119"/>
      <c r="NJ53" s="119"/>
      <c r="NK53" s="119"/>
      <c r="NL53" s="119"/>
      <c r="NM53" s="119"/>
      <c r="NN53" s="119"/>
      <c r="NO53" s="119"/>
      <c r="NP53" s="119"/>
      <c r="NQ53" s="119"/>
      <c r="NR53" s="119"/>
      <c r="NS53" s="119"/>
      <c r="NT53" s="119"/>
      <c r="NU53" s="119"/>
      <c r="NV53" s="119"/>
      <c r="NW53" s="119"/>
      <c r="NX53" s="119"/>
      <c r="NY53" s="119"/>
      <c r="NZ53" s="119"/>
      <c r="OA53" s="119"/>
      <c r="OB53" s="119"/>
      <c r="OC53" s="119"/>
      <c r="OD53" s="119"/>
      <c r="OE53" s="119"/>
      <c r="OF53" s="119"/>
      <c r="OG53" s="119"/>
      <c r="OH53" s="119"/>
      <c r="OI53" s="119"/>
      <c r="OJ53" s="119"/>
      <c r="OK53" s="119"/>
      <c r="OL53" s="119"/>
      <c r="OM53" s="119"/>
      <c r="ON53" s="119"/>
      <c r="OO53" s="119"/>
      <c r="OP53" s="119"/>
      <c r="OQ53" s="119"/>
      <c r="OR53" s="119"/>
      <c r="OS53" s="119"/>
      <c r="OT53" s="119"/>
      <c r="OU53" s="119"/>
      <c r="OV53" s="119"/>
      <c r="OW53" s="119"/>
      <c r="OX53" s="119"/>
      <c r="OY53" s="119"/>
      <c r="OZ53" s="119"/>
      <c r="PA53" s="119"/>
      <c r="PB53" s="119"/>
      <c r="PC53" s="119"/>
      <c r="PD53" s="119"/>
      <c r="PE53" s="119"/>
      <c r="PF53" s="119"/>
      <c r="PG53" s="119"/>
      <c r="PH53" s="119"/>
      <c r="PI53" s="119"/>
      <c r="PJ53" s="119"/>
      <c r="PK53" s="119"/>
      <c r="PL53" s="119"/>
      <c r="PM53" s="119"/>
      <c r="PN53" s="119"/>
      <c r="PO53" s="119"/>
      <c r="PP53" s="119"/>
      <c r="PQ53" s="119"/>
      <c r="PR53" s="119"/>
      <c r="PS53" s="119"/>
      <c r="PT53" s="119"/>
      <c r="PU53" s="119"/>
      <c r="PV53" s="119"/>
      <c r="PW53" s="119"/>
      <c r="PX53" s="119"/>
      <c r="PY53" s="119"/>
      <c r="PZ53" s="119"/>
      <c r="QA53" s="119"/>
      <c r="QB53" s="119"/>
      <c r="QC53" s="119"/>
      <c r="QD53" s="119"/>
      <c r="QE53" s="119"/>
      <c r="QF53" s="119"/>
      <c r="QG53" s="119"/>
      <c r="QH53" s="119"/>
      <c r="QI53" s="119"/>
      <c r="QJ53" s="119"/>
      <c r="QK53" s="119"/>
      <c r="QL53" s="119"/>
      <c r="QM53" s="119"/>
      <c r="QN53" s="119"/>
      <c r="QO53" s="119"/>
      <c r="QP53" s="119"/>
      <c r="QQ53" s="119"/>
      <c r="QR53" s="119"/>
      <c r="QS53" s="119"/>
      <c r="QT53" s="119"/>
      <c r="QU53" s="119"/>
      <c r="QV53" s="119"/>
      <c r="QW53" s="119"/>
      <c r="QX53" s="119"/>
      <c r="QY53" s="119"/>
      <c r="QZ53" s="119"/>
      <c r="RA53" s="119"/>
      <c r="RB53" s="119"/>
      <c r="RC53" s="119"/>
      <c r="RD53" s="119"/>
      <c r="RE53" s="119"/>
      <c r="RF53" s="119"/>
      <c r="RG53" s="119"/>
      <c r="RH53" s="119"/>
      <c r="RI53" s="119"/>
      <c r="RJ53" s="119"/>
      <c r="RK53" s="119"/>
      <c r="RL53" s="119"/>
      <c r="RM53" s="119"/>
      <c r="RN53" s="119"/>
      <c r="RO53" s="119"/>
      <c r="RP53" s="119"/>
      <c r="RQ53" s="119"/>
      <c r="RR53" s="119"/>
      <c r="RS53" s="119"/>
      <c r="RT53" s="119"/>
      <c r="RU53" s="119"/>
      <c r="RV53" s="119"/>
      <c r="RW53" s="119"/>
      <c r="RX53" s="119"/>
      <c r="RY53" s="119"/>
      <c r="RZ53" s="119"/>
      <c r="SA53" s="119"/>
      <c r="SB53" s="119"/>
      <c r="SC53" s="119"/>
      <c r="SD53" s="119"/>
      <c r="SE53" s="119"/>
      <c r="SF53" s="119"/>
      <c r="SG53" s="119"/>
      <c r="SH53" s="119"/>
      <c r="SI53" s="119"/>
      <c r="SJ53" s="119"/>
      <c r="SK53" s="119"/>
      <c r="SL53" s="119"/>
      <c r="SM53" s="119"/>
      <c r="SN53" s="119"/>
      <c r="SO53" s="119"/>
      <c r="SP53" s="119"/>
      <c r="SQ53" s="119"/>
      <c r="SR53" s="119"/>
      <c r="SS53" s="119"/>
      <c r="ST53" s="119"/>
      <c r="SU53" s="119"/>
      <c r="SV53" s="119"/>
      <c r="SW53" s="119"/>
      <c r="SX53" s="119"/>
      <c r="SY53" s="119"/>
      <c r="SZ53" s="119"/>
      <c r="TA53" s="119"/>
      <c r="TB53" s="119"/>
      <c r="TC53" s="119"/>
      <c r="TD53" s="119"/>
      <c r="TE53" s="119"/>
      <c r="TF53" s="119"/>
      <c r="TG53" s="119"/>
      <c r="TH53" s="119"/>
      <c r="TI53" s="119"/>
      <c r="TJ53" s="119"/>
      <c r="TK53" s="119"/>
      <c r="TL53" s="119"/>
      <c r="TM53" s="119"/>
      <c r="TN53" s="119"/>
      <c r="TO53" s="119"/>
      <c r="TP53" s="119"/>
      <c r="TQ53" s="119"/>
      <c r="TR53" s="119"/>
      <c r="TS53" s="119"/>
      <c r="TT53" s="119"/>
      <c r="TU53" s="119"/>
      <c r="TV53" s="119"/>
      <c r="TW53" s="119"/>
      <c r="TX53" s="119"/>
      <c r="TY53" s="119"/>
      <c r="TZ53" s="119"/>
      <c r="UA53" s="119"/>
      <c r="UB53" s="119"/>
      <c r="UC53" s="119"/>
      <c r="UD53" s="119"/>
      <c r="UE53" s="119"/>
      <c r="UF53" s="119"/>
      <c r="UG53" s="119"/>
      <c r="UH53" s="119"/>
      <c r="UI53" s="119"/>
      <c r="UJ53" s="119"/>
      <c r="UK53" s="119"/>
      <c r="UL53" s="119"/>
      <c r="UM53" s="119"/>
      <c r="UN53" s="119"/>
      <c r="UO53" s="119"/>
      <c r="UP53" s="119"/>
      <c r="UQ53" s="119"/>
      <c r="UR53" s="119"/>
      <c r="US53" s="119"/>
      <c r="UT53" s="119"/>
      <c r="UU53" s="119"/>
      <c r="UV53" s="119"/>
      <c r="UW53" s="119"/>
      <c r="UX53" s="119"/>
      <c r="UY53" s="119"/>
      <c r="UZ53" s="119"/>
      <c r="VA53" s="119"/>
      <c r="VB53" s="119"/>
      <c r="VC53" s="119"/>
      <c r="VD53" s="119"/>
      <c r="VE53" s="119"/>
      <c r="VF53" s="119"/>
      <c r="VG53" s="119"/>
      <c r="VH53" s="119"/>
      <c r="VI53" s="119"/>
      <c r="VJ53" s="119"/>
      <c r="VK53" s="119"/>
      <c r="VL53" s="119"/>
      <c r="VM53" s="119"/>
      <c r="VN53" s="119"/>
      <c r="VO53" s="119"/>
      <c r="VP53" s="119"/>
      <c r="VQ53" s="119"/>
      <c r="VR53" s="119"/>
      <c r="VS53" s="119"/>
      <c r="VT53" s="119"/>
      <c r="VU53" s="119"/>
      <c r="VV53" s="119"/>
      <c r="VW53" s="119"/>
      <c r="VX53" s="119"/>
      <c r="VY53" s="119"/>
      <c r="VZ53" s="119"/>
      <c r="WA53" s="119"/>
      <c r="WB53" s="119"/>
      <c r="WC53" s="119"/>
      <c r="WD53" s="119"/>
      <c r="WE53" s="119"/>
      <c r="WF53" s="119"/>
      <c r="WG53" s="119"/>
      <c r="WH53" s="119"/>
      <c r="WI53" s="119"/>
      <c r="WJ53" s="119"/>
      <c r="WK53" s="119"/>
      <c r="WL53" s="119"/>
      <c r="WM53" s="119"/>
      <c r="WN53" s="119"/>
      <c r="WO53" s="119"/>
      <c r="WP53" s="119"/>
      <c r="WQ53" s="119"/>
      <c r="WR53" s="119"/>
      <c r="WS53" s="119"/>
      <c r="WT53" s="119"/>
      <c r="WU53" s="119"/>
      <c r="WV53" s="119"/>
      <c r="WW53" s="119"/>
      <c r="WX53" s="119"/>
      <c r="WY53" s="119"/>
      <c r="WZ53" s="119"/>
      <c r="XA53" s="119"/>
      <c r="XB53" s="119"/>
      <c r="XC53" s="119"/>
      <c r="XD53" s="119"/>
      <c r="XE53" s="119"/>
      <c r="XF53" s="119"/>
      <c r="XG53" s="119"/>
      <c r="XH53" s="119"/>
      <c r="XI53" s="119"/>
      <c r="XJ53" s="119"/>
      <c r="XK53" s="119"/>
      <c r="XL53" s="119"/>
      <c r="XM53" s="119"/>
      <c r="XN53" s="119"/>
      <c r="XO53" s="119"/>
      <c r="XP53" s="119"/>
      <c r="XQ53" s="119"/>
      <c r="XR53" s="119"/>
      <c r="XS53" s="119"/>
      <c r="XT53" s="119"/>
      <c r="XU53" s="119"/>
      <c r="XV53" s="119"/>
      <c r="XW53" s="119"/>
      <c r="XX53" s="119"/>
      <c r="XY53" s="119"/>
      <c r="XZ53" s="119"/>
      <c r="YA53" s="119"/>
      <c r="YB53" s="119"/>
      <c r="YC53" s="119"/>
      <c r="YD53" s="119"/>
      <c r="YE53" s="119"/>
      <c r="YF53" s="119"/>
      <c r="YG53" s="119"/>
      <c r="YH53" s="119"/>
      <c r="YI53" s="119"/>
      <c r="YJ53" s="119"/>
      <c r="YK53" s="119"/>
      <c r="YL53" s="119"/>
      <c r="YM53" s="119"/>
      <c r="YN53" s="119"/>
      <c r="YO53" s="119"/>
      <c r="YP53" s="119"/>
      <c r="YQ53" s="119"/>
      <c r="YR53" s="119"/>
      <c r="YS53" s="119"/>
      <c r="YT53" s="119"/>
      <c r="YU53" s="119"/>
      <c r="YV53" s="119"/>
      <c r="YW53" s="119"/>
      <c r="YX53" s="119"/>
      <c r="YY53" s="119"/>
      <c r="YZ53" s="119"/>
      <c r="ZA53" s="119"/>
      <c r="ZB53" s="119"/>
      <c r="ZC53" s="119"/>
      <c r="ZD53" s="119"/>
      <c r="ZE53" s="119"/>
      <c r="ZF53" s="119"/>
      <c r="ZG53" s="119"/>
      <c r="ZH53" s="119"/>
      <c r="ZI53" s="119"/>
      <c r="ZJ53" s="119"/>
      <c r="ZK53" s="119"/>
      <c r="ZL53" s="119"/>
      <c r="ZM53" s="119"/>
      <c r="ZN53" s="119"/>
      <c r="ZO53" s="119"/>
      <c r="ZP53" s="119"/>
      <c r="ZQ53" s="119"/>
      <c r="ZR53" s="119"/>
      <c r="ZS53" s="119"/>
      <c r="ZT53" s="119"/>
      <c r="ZU53" s="119"/>
      <c r="ZV53" s="119"/>
      <c r="ZW53" s="119"/>
      <c r="ZX53" s="119"/>
      <c r="ZY53" s="119"/>
      <c r="ZZ53" s="119"/>
      <c r="AAA53" s="119"/>
      <c r="AAB53" s="119"/>
      <c r="AAC53" s="119"/>
      <c r="AAD53" s="119"/>
      <c r="AAE53" s="119"/>
      <c r="AAF53" s="119"/>
      <c r="AAG53" s="119"/>
      <c r="AAH53" s="119"/>
      <c r="AAI53" s="119"/>
      <c r="AAJ53" s="119"/>
      <c r="AAK53" s="119"/>
      <c r="AAL53" s="119"/>
      <c r="AAM53" s="119"/>
      <c r="AAN53" s="119"/>
      <c r="AAO53" s="119"/>
      <c r="AAP53" s="119"/>
      <c r="AAQ53" s="119"/>
      <c r="AAR53" s="119"/>
      <c r="AAS53" s="119"/>
      <c r="AAT53" s="119"/>
      <c r="AAU53" s="119"/>
      <c r="AAV53" s="119"/>
      <c r="AAW53" s="119"/>
      <c r="AAX53" s="119"/>
      <c r="AAY53" s="119"/>
      <c r="AAZ53" s="119"/>
      <c r="ABA53" s="119"/>
      <c r="ABB53" s="119"/>
      <c r="ABC53" s="119"/>
      <c r="ABD53" s="119"/>
      <c r="ABE53" s="119"/>
      <c r="ABF53" s="119"/>
      <c r="ABG53" s="119"/>
      <c r="ABH53" s="119"/>
      <c r="ABI53" s="119"/>
      <c r="ABJ53" s="119"/>
      <c r="ABK53" s="119"/>
      <c r="ABL53" s="119"/>
      <c r="ABM53" s="119"/>
      <c r="ABN53" s="119"/>
      <c r="ABO53" s="119"/>
      <c r="ABP53" s="119"/>
      <c r="ABQ53" s="119"/>
      <c r="ABR53" s="119"/>
      <c r="ABS53" s="119"/>
      <c r="ABT53" s="119"/>
      <c r="ABU53" s="119"/>
      <c r="ABV53" s="119"/>
      <c r="ABW53" s="119"/>
      <c r="ABX53" s="119"/>
      <c r="ABY53" s="119"/>
      <c r="ABZ53" s="119"/>
      <c r="ACA53" s="119"/>
      <c r="ACB53" s="119"/>
      <c r="ACC53" s="119"/>
      <c r="ACD53" s="119"/>
      <c r="ACE53" s="119"/>
      <c r="ACF53" s="119"/>
      <c r="ACG53" s="119"/>
      <c r="ACH53" s="119"/>
      <c r="ACI53" s="119"/>
      <c r="ACJ53" s="119"/>
      <c r="ACK53" s="119"/>
      <c r="ACL53" s="119"/>
      <c r="ACM53" s="119"/>
      <c r="ACN53" s="119"/>
      <c r="ACO53" s="119"/>
      <c r="ACP53" s="119"/>
      <c r="ACQ53" s="119"/>
      <c r="ACR53" s="119"/>
      <c r="ACS53" s="119"/>
      <c r="ACT53" s="119"/>
      <c r="ACU53" s="119"/>
      <c r="ACV53" s="119"/>
      <c r="ACW53" s="119"/>
      <c r="ACX53" s="119"/>
      <c r="ACY53" s="119"/>
      <c r="ACZ53" s="119"/>
      <c r="ADA53" s="119"/>
      <c r="ADB53" s="119"/>
      <c r="ADC53" s="119"/>
      <c r="ADD53" s="119"/>
      <c r="ADE53" s="119"/>
      <c r="ADF53" s="119"/>
      <c r="ADG53" s="119"/>
      <c r="ADH53" s="119"/>
      <c r="ADI53" s="119"/>
      <c r="ADJ53" s="119"/>
      <c r="ADK53" s="119"/>
      <c r="ADL53" s="119"/>
      <c r="ADM53" s="119"/>
      <c r="ADN53" s="119"/>
      <c r="ADO53" s="119"/>
      <c r="ADP53" s="119"/>
      <c r="ADQ53" s="119"/>
      <c r="ADR53" s="119"/>
      <c r="ADS53" s="119"/>
      <c r="ADT53" s="119"/>
      <c r="ADU53" s="119"/>
      <c r="ADV53" s="119"/>
      <c r="ADW53" s="119"/>
      <c r="ADX53" s="119"/>
      <c r="ADY53" s="119"/>
      <c r="ADZ53" s="119"/>
      <c r="AEA53" s="119"/>
      <c r="AEB53" s="119"/>
      <c r="AEC53" s="119"/>
      <c r="AED53" s="119"/>
      <c r="AEE53" s="119"/>
      <c r="AEF53" s="119"/>
      <c r="AEG53" s="119"/>
      <c r="AEH53" s="119"/>
      <c r="AEI53" s="119"/>
      <c r="AEJ53" s="119"/>
      <c r="AEK53" s="119"/>
      <c r="AEL53" s="119"/>
      <c r="AEM53" s="119"/>
      <c r="AEN53" s="119"/>
      <c r="AEO53" s="119"/>
      <c r="AEP53" s="119"/>
      <c r="AEQ53" s="119"/>
      <c r="AER53" s="119"/>
      <c r="AES53" s="119"/>
      <c r="AET53" s="119"/>
      <c r="AEU53" s="119"/>
      <c r="AEV53" s="119"/>
      <c r="AEW53" s="119"/>
      <c r="AEX53" s="119"/>
      <c r="AEY53" s="119"/>
      <c r="AEZ53" s="119"/>
      <c r="AFA53" s="119"/>
      <c r="AFB53" s="119"/>
      <c r="AFC53" s="119"/>
      <c r="AFD53" s="119"/>
      <c r="AFE53" s="119"/>
      <c r="AFF53" s="119"/>
      <c r="AFG53" s="119"/>
      <c r="AFH53" s="119"/>
      <c r="AFI53" s="119"/>
      <c r="AFJ53" s="119"/>
      <c r="AFK53" s="119"/>
      <c r="AFL53" s="119"/>
      <c r="AFM53" s="119"/>
      <c r="AFN53" s="119"/>
      <c r="AFO53" s="119"/>
      <c r="AFP53" s="119"/>
      <c r="AFQ53" s="119"/>
      <c r="AFR53" s="119"/>
      <c r="AFS53" s="119"/>
      <c r="AFT53" s="119"/>
      <c r="AFU53" s="119"/>
      <c r="AFV53" s="119"/>
      <c r="AFW53" s="119"/>
      <c r="AFX53" s="119"/>
      <c r="AFY53" s="119"/>
      <c r="AFZ53" s="119"/>
      <c r="AGA53" s="119"/>
      <c r="AGB53" s="119"/>
      <c r="AGC53" s="119"/>
      <c r="AGD53" s="119"/>
      <c r="AGE53" s="119"/>
      <c r="AGF53" s="119"/>
      <c r="AGG53" s="119"/>
      <c r="AGH53" s="119"/>
      <c r="AGI53" s="119"/>
      <c r="AGJ53" s="119"/>
      <c r="AGK53" s="119"/>
      <c r="AGL53" s="119"/>
      <c r="AGM53" s="119"/>
      <c r="AGN53" s="119"/>
      <c r="AGO53" s="119"/>
      <c r="AGP53" s="119"/>
      <c r="AGQ53" s="119"/>
      <c r="AGR53" s="119"/>
      <c r="AGS53" s="119"/>
      <c r="AGT53" s="119"/>
      <c r="AGU53" s="119"/>
      <c r="AGV53" s="119"/>
      <c r="AGW53" s="119"/>
      <c r="AGX53" s="119"/>
      <c r="AGY53" s="119"/>
      <c r="AGZ53" s="119"/>
      <c r="AHA53" s="119"/>
      <c r="AHB53" s="119"/>
      <c r="AHC53" s="119"/>
      <c r="AHD53" s="119"/>
      <c r="AHE53" s="119"/>
      <c r="AHF53" s="119"/>
      <c r="AHG53" s="119"/>
      <c r="AHH53" s="119"/>
      <c r="AHI53" s="119"/>
      <c r="AHJ53" s="119"/>
      <c r="AHK53" s="119"/>
      <c r="AHL53" s="119"/>
      <c r="AHM53" s="119"/>
      <c r="AHN53" s="119"/>
      <c r="AHO53" s="119"/>
      <c r="AHP53" s="119"/>
      <c r="AHQ53" s="119"/>
      <c r="AHR53" s="119"/>
      <c r="AHS53" s="119"/>
      <c r="AHT53" s="119"/>
      <c r="AHU53" s="119"/>
      <c r="AHV53" s="119"/>
      <c r="AHW53" s="119"/>
      <c r="AHX53" s="119"/>
      <c r="AHY53" s="119"/>
      <c r="AHZ53" s="119"/>
      <c r="AIA53" s="119"/>
      <c r="AIB53" s="119"/>
      <c r="AIC53" s="119"/>
      <c r="AID53" s="119"/>
      <c r="AIE53" s="119"/>
      <c r="AIF53" s="119"/>
      <c r="AIG53" s="119"/>
      <c r="AIH53" s="119"/>
      <c r="AII53" s="119"/>
      <c r="AIJ53" s="119"/>
      <c r="AIK53" s="119"/>
      <c r="AIL53" s="119"/>
      <c r="AIM53" s="119"/>
      <c r="AIN53" s="119"/>
      <c r="AIO53" s="119"/>
      <c r="AIP53" s="119"/>
      <c r="AIQ53" s="119"/>
      <c r="AIR53" s="119"/>
      <c r="AIS53" s="119"/>
      <c r="AIT53" s="119"/>
      <c r="AIU53" s="119"/>
      <c r="AIV53" s="119"/>
      <c r="AIW53" s="119"/>
      <c r="AIX53" s="119"/>
      <c r="AIY53" s="119"/>
      <c r="AIZ53" s="119"/>
      <c r="AJA53" s="119"/>
      <c r="AJB53" s="119"/>
      <c r="AJC53" s="119"/>
      <c r="AJD53" s="119"/>
      <c r="AJE53" s="119"/>
      <c r="AJF53" s="119"/>
      <c r="AJG53" s="119"/>
      <c r="AJH53" s="119"/>
      <c r="AJI53" s="119"/>
      <c r="AJJ53" s="119"/>
      <c r="AJK53" s="119"/>
      <c r="AJL53" s="119"/>
      <c r="AJM53" s="119"/>
      <c r="AJN53" s="119"/>
      <c r="AJO53" s="119"/>
      <c r="AJP53" s="119"/>
      <c r="AJQ53" s="119"/>
      <c r="AJR53" s="119"/>
      <c r="AJS53" s="119"/>
      <c r="AJT53" s="119"/>
      <c r="AJU53" s="119"/>
      <c r="AJV53" s="119"/>
      <c r="AJW53" s="119"/>
      <c r="AJX53" s="119"/>
      <c r="AJY53" s="119"/>
      <c r="AJZ53" s="119"/>
      <c r="AKA53" s="119"/>
      <c r="AKB53" s="119"/>
      <c r="AKC53" s="119"/>
      <c r="AKD53" s="119"/>
      <c r="AKE53" s="119"/>
      <c r="AKF53" s="119"/>
      <c r="AKG53" s="119"/>
      <c r="AKH53" s="119"/>
      <c r="AKI53" s="119"/>
      <c r="AKJ53" s="119"/>
      <c r="AKK53" s="119"/>
      <c r="AKL53" s="119"/>
      <c r="AKM53" s="119"/>
      <c r="AKN53" s="119"/>
      <c r="AKO53" s="119"/>
      <c r="AKP53" s="119"/>
      <c r="AKQ53" s="119"/>
      <c r="AKR53" s="119"/>
      <c r="AKS53" s="119"/>
      <c r="AKT53" s="119"/>
      <c r="AKU53" s="119"/>
      <c r="AKV53" s="119"/>
      <c r="AKW53" s="119"/>
      <c r="AKX53" s="119"/>
      <c r="AKY53" s="119"/>
      <c r="AKZ53" s="119"/>
      <c r="ALA53" s="119"/>
      <c r="ALB53" s="119"/>
      <c r="ALC53" s="119"/>
      <c r="ALD53" s="119"/>
      <c r="ALE53" s="119"/>
      <c r="ALF53" s="119"/>
      <c r="ALG53" s="119"/>
      <c r="ALH53" s="119"/>
      <c r="ALI53" s="119"/>
      <c r="ALJ53" s="119"/>
      <c r="ALK53" s="119"/>
      <c r="ALL53" s="119"/>
      <c r="ALM53" s="119"/>
      <c r="ALN53" s="119"/>
      <c r="ALO53" s="119"/>
      <c r="ALP53" s="119"/>
      <c r="ALQ53" s="119"/>
      <c r="ALR53" s="119"/>
      <c r="ALS53" s="119"/>
      <c r="ALT53" s="119"/>
      <c r="ALU53" s="119"/>
      <c r="ALV53" s="119"/>
      <c r="ALW53" s="119"/>
      <c r="ALX53" s="119"/>
      <c r="ALY53" s="119"/>
      <c r="ALZ53" s="119"/>
      <c r="AMA53" s="119"/>
      <c r="AMB53" s="119"/>
      <c r="AMC53" s="119"/>
      <c r="AMD53" s="119"/>
      <c r="AME53" s="119"/>
      <c r="AMF53" s="119"/>
      <c r="AMG53" s="119"/>
      <c r="AMH53" s="119"/>
      <c r="AMI53" s="119"/>
    </row>
    <row r="54" spans="1:1023" s="125" customFormat="1" ht="18.75" customHeight="1">
      <c r="A54" s="157" t="s">
        <v>270</v>
      </c>
      <c r="B54" s="160">
        <v>2.5</v>
      </c>
      <c r="C54" s="142"/>
      <c r="D54" s="131">
        <f t="shared" si="10"/>
        <v>0</v>
      </c>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c r="FC54" s="119"/>
      <c r="FD54" s="119"/>
      <c r="FE54" s="119"/>
      <c r="FF54" s="119"/>
      <c r="FG54" s="119"/>
      <c r="FH54" s="119"/>
      <c r="FI54" s="119"/>
      <c r="FJ54" s="119"/>
      <c r="FK54" s="119"/>
      <c r="FL54" s="119"/>
      <c r="FM54" s="119"/>
      <c r="FN54" s="119"/>
      <c r="FO54" s="119"/>
      <c r="FP54" s="119"/>
      <c r="FQ54" s="119"/>
      <c r="FR54" s="119"/>
      <c r="FS54" s="119"/>
      <c r="FT54" s="119"/>
      <c r="FU54" s="119"/>
      <c r="FV54" s="119"/>
      <c r="FW54" s="119"/>
      <c r="FX54" s="119"/>
      <c r="FY54" s="119"/>
      <c r="FZ54" s="119"/>
      <c r="GA54" s="119"/>
      <c r="GB54" s="119"/>
      <c r="GC54" s="119"/>
      <c r="GD54" s="119"/>
      <c r="GE54" s="119"/>
      <c r="GF54" s="119"/>
      <c r="GG54" s="119"/>
      <c r="GH54" s="119"/>
      <c r="GI54" s="119"/>
      <c r="GJ54" s="119"/>
      <c r="GK54" s="119"/>
      <c r="GL54" s="119"/>
      <c r="GM54" s="119"/>
      <c r="GN54" s="119"/>
      <c r="GO54" s="119"/>
      <c r="GP54" s="119"/>
      <c r="GQ54" s="119"/>
      <c r="GR54" s="119"/>
      <c r="GS54" s="119"/>
      <c r="GT54" s="119"/>
      <c r="GU54" s="119"/>
      <c r="GV54" s="119"/>
      <c r="GW54" s="119"/>
      <c r="GX54" s="119"/>
      <c r="GY54" s="119"/>
      <c r="GZ54" s="119"/>
      <c r="HA54" s="119"/>
      <c r="HB54" s="119"/>
      <c r="HC54" s="119"/>
      <c r="HD54" s="119"/>
      <c r="HE54" s="119"/>
      <c r="HF54" s="119"/>
      <c r="HG54" s="119"/>
      <c r="HH54" s="119"/>
      <c r="HI54" s="119"/>
      <c r="HJ54" s="119"/>
      <c r="HK54" s="119"/>
      <c r="HL54" s="119"/>
      <c r="HM54" s="119"/>
      <c r="HN54" s="119"/>
      <c r="HO54" s="119"/>
      <c r="HP54" s="119"/>
      <c r="HQ54" s="119"/>
      <c r="HR54" s="119"/>
      <c r="HS54" s="119"/>
      <c r="HT54" s="119"/>
      <c r="HU54" s="119"/>
      <c r="HV54" s="119"/>
      <c r="HW54" s="119"/>
      <c r="HX54" s="119"/>
      <c r="HY54" s="119"/>
      <c r="HZ54" s="119"/>
      <c r="IA54" s="119"/>
      <c r="IB54" s="119"/>
      <c r="IC54" s="119"/>
      <c r="ID54" s="119"/>
      <c r="IE54" s="119"/>
      <c r="IF54" s="119"/>
      <c r="IG54" s="119"/>
      <c r="IH54" s="119"/>
      <c r="II54" s="119"/>
      <c r="IJ54" s="119"/>
      <c r="IK54" s="119"/>
      <c r="IL54" s="119"/>
      <c r="IM54" s="119"/>
      <c r="IN54" s="119"/>
      <c r="IO54" s="119"/>
      <c r="IP54" s="119"/>
      <c r="IQ54" s="119"/>
      <c r="IR54" s="119"/>
      <c r="IS54" s="119"/>
      <c r="IT54" s="119"/>
      <c r="IU54" s="119"/>
      <c r="IV54" s="119"/>
      <c r="IW54" s="119"/>
      <c r="IX54" s="119"/>
      <c r="IY54" s="119"/>
      <c r="IZ54" s="119"/>
      <c r="JA54" s="119"/>
      <c r="JB54" s="119"/>
      <c r="JC54" s="119"/>
      <c r="JD54" s="119"/>
      <c r="JE54" s="119"/>
      <c r="JF54" s="119"/>
      <c r="JG54" s="119"/>
      <c r="JH54" s="119"/>
      <c r="JI54" s="119"/>
      <c r="JJ54" s="119"/>
      <c r="JK54" s="119"/>
      <c r="JL54" s="119"/>
      <c r="JM54" s="119"/>
      <c r="JN54" s="119"/>
      <c r="JO54" s="119"/>
      <c r="JP54" s="119"/>
      <c r="JQ54" s="119"/>
      <c r="JR54" s="119"/>
      <c r="JS54" s="119"/>
      <c r="JT54" s="119"/>
      <c r="JU54" s="119"/>
      <c r="JV54" s="119"/>
      <c r="JW54" s="119"/>
      <c r="JX54" s="119"/>
      <c r="JY54" s="119"/>
      <c r="JZ54" s="119"/>
      <c r="KA54" s="119"/>
      <c r="KB54" s="119"/>
      <c r="KC54" s="119"/>
      <c r="KD54" s="119"/>
      <c r="KE54" s="119"/>
      <c r="KF54" s="119"/>
      <c r="KG54" s="119"/>
      <c r="KH54" s="119"/>
      <c r="KI54" s="119"/>
      <c r="KJ54" s="119"/>
      <c r="KK54" s="119"/>
      <c r="KL54" s="119"/>
      <c r="KM54" s="119"/>
      <c r="KN54" s="119"/>
      <c r="KO54" s="119"/>
      <c r="KP54" s="119"/>
      <c r="KQ54" s="119"/>
      <c r="KR54" s="119"/>
      <c r="KS54" s="119"/>
      <c r="KT54" s="119"/>
      <c r="KU54" s="119"/>
      <c r="KV54" s="119"/>
      <c r="KW54" s="119"/>
      <c r="KX54" s="119"/>
      <c r="KY54" s="119"/>
      <c r="KZ54" s="119"/>
      <c r="LA54" s="119"/>
      <c r="LB54" s="119"/>
      <c r="LC54" s="119"/>
      <c r="LD54" s="119"/>
      <c r="LE54" s="119"/>
      <c r="LF54" s="119"/>
      <c r="LG54" s="119"/>
      <c r="LH54" s="119"/>
      <c r="LI54" s="119"/>
      <c r="LJ54" s="119"/>
      <c r="LK54" s="119"/>
      <c r="LL54" s="119"/>
      <c r="LM54" s="119"/>
      <c r="LN54" s="119"/>
      <c r="LO54" s="119"/>
      <c r="LP54" s="119"/>
      <c r="LQ54" s="119"/>
      <c r="LR54" s="119"/>
      <c r="LS54" s="119"/>
      <c r="LT54" s="119"/>
      <c r="LU54" s="119"/>
      <c r="LV54" s="119"/>
      <c r="LW54" s="119"/>
      <c r="LX54" s="119"/>
      <c r="LY54" s="119"/>
      <c r="LZ54" s="119"/>
      <c r="MA54" s="119"/>
      <c r="MB54" s="119"/>
      <c r="MC54" s="119"/>
      <c r="MD54" s="119"/>
      <c r="ME54" s="119"/>
      <c r="MF54" s="119"/>
      <c r="MG54" s="119"/>
      <c r="MH54" s="119"/>
      <c r="MI54" s="119"/>
      <c r="MJ54" s="119"/>
      <c r="MK54" s="119"/>
      <c r="ML54" s="119"/>
      <c r="MM54" s="119"/>
      <c r="MN54" s="119"/>
      <c r="MO54" s="119"/>
      <c r="MP54" s="119"/>
      <c r="MQ54" s="119"/>
      <c r="MR54" s="119"/>
      <c r="MS54" s="119"/>
      <c r="MT54" s="119"/>
      <c r="MU54" s="119"/>
      <c r="MV54" s="119"/>
      <c r="MW54" s="119"/>
      <c r="MX54" s="119"/>
      <c r="MY54" s="119"/>
      <c r="MZ54" s="119"/>
      <c r="NA54" s="119"/>
      <c r="NB54" s="119"/>
      <c r="NC54" s="119"/>
      <c r="ND54" s="119"/>
      <c r="NE54" s="119"/>
      <c r="NF54" s="119"/>
      <c r="NG54" s="119"/>
      <c r="NH54" s="119"/>
      <c r="NI54" s="119"/>
      <c r="NJ54" s="119"/>
      <c r="NK54" s="119"/>
      <c r="NL54" s="119"/>
      <c r="NM54" s="119"/>
      <c r="NN54" s="119"/>
      <c r="NO54" s="119"/>
      <c r="NP54" s="119"/>
      <c r="NQ54" s="119"/>
      <c r="NR54" s="119"/>
      <c r="NS54" s="119"/>
      <c r="NT54" s="119"/>
      <c r="NU54" s="119"/>
      <c r="NV54" s="119"/>
      <c r="NW54" s="119"/>
      <c r="NX54" s="119"/>
      <c r="NY54" s="119"/>
      <c r="NZ54" s="119"/>
      <c r="OA54" s="119"/>
      <c r="OB54" s="119"/>
      <c r="OC54" s="119"/>
      <c r="OD54" s="119"/>
      <c r="OE54" s="119"/>
      <c r="OF54" s="119"/>
      <c r="OG54" s="119"/>
      <c r="OH54" s="119"/>
      <c r="OI54" s="119"/>
      <c r="OJ54" s="119"/>
      <c r="OK54" s="119"/>
      <c r="OL54" s="119"/>
      <c r="OM54" s="119"/>
      <c r="ON54" s="119"/>
      <c r="OO54" s="119"/>
      <c r="OP54" s="119"/>
      <c r="OQ54" s="119"/>
      <c r="OR54" s="119"/>
      <c r="OS54" s="119"/>
      <c r="OT54" s="119"/>
      <c r="OU54" s="119"/>
      <c r="OV54" s="119"/>
      <c r="OW54" s="119"/>
      <c r="OX54" s="119"/>
      <c r="OY54" s="119"/>
      <c r="OZ54" s="119"/>
      <c r="PA54" s="119"/>
      <c r="PB54" s="119"/>
      <c r="PC54" s="119"/>
      <c r="PD54" s="119"/>
      <c r="PE54" s="119"/>
      <c r="PF54" s="119"/>
      <c r="PG54" s="119"/>
      <c r="PH54" s="119"/>
      <c r="PI54" s="119"/>
      <c r="PJ54" s="119"/>
      <c r="PK54" s="119"/>
      <c r="PL54" s="119"/>
      <c r="PM54" s="119"/>
      <c r="PN54" s="119"/>
      <c r="PO54" s="119"/>
      <c r="PP54" s="119"/>
      <c r="PQ54" s="119"/>
      <c r="PR54" s="119"/>
      <c r="PS54" s="119"/>
      <c r="PT54" s="119"/>
      <c r="PU54" s="119"/>
      <c r="PV54" s="119"/>
      <c r="PW54" s="119"/>
      <c r="PX54" s="119"/>
      <c r="PY54" s="119"/>
      <c r="PZ54" s="119"/>
      <c r="QA54" s="119"/>
      <c r="QB54" s="119"/>
      <c r="QC54" s="119"/>
      <c r="QD54" s="119"/>
      <c r="QE54" s="119"/>
      <c r="QF54" s="119"/>
      <c r="QG54" s="119"/>
      <c r="QH54" s="119"/>
      <c r="QI54" s="119"/>
      <c r="QJ54" s="119"/>
      <c r="QK54" s="119"/>
      <c r="QL54" s="119"/>
      <c r="QM54" s="119"/>
      <c r="QN54" s="119"/>
      <c r="QO54" s="119"/>
      <c r="QP54" s="119"/>
      <c r="QQ54" s="119"/>
      <c r="QR54" s="119"/>
      <c r="QS54" s="119"/>
      <c r="QT54" s="119"/>
      <c r="QU54" s="119"/>
      <c r="QV54" s="119"/>
      <c r="QW54" s="119"/>
      <c r="QX54" s="119"/>
      <c r="QY54" s="119"/>
      <c r="QZ54" s="119"/>
      <c r="RA54" s="119"/>
      <c r="RB54" s="119"/>
      <c r="RC54" s="119"/>
      <c r="RD54" s="119"/>
      <c r="RE54" s="119"/>
      <c r="RF54" s="119"/>
      <c r="RG54" s="119"/>
      <c r="RH54" s="119"/>
      <c r="RI54" s="119"/>
      <c r="RJ54" s="119"/>
      <c r="RK54" s="119"/>
      <c r="RL54" s="119"/>
      <c r="RM54" s="119"/>
      <c r="RN54" s="119"/>
      <c r="RO54" s="119"/>
      <c r="RP54" s="119"/>
      <c r="RQ54" s="119"/>
      <c r="RR54" s="119"/>
      <c r="RS54" s="119"/>
      <c r="RT54" s="119"/>
      <c r="RU54" s="119"/>
      <c r="RV54" s="119"/>
      <c r="RW54" s="119"/>
      <c r="RX54" s="119"/>
      <c r="RY54" s="119"/>
      <c r="RZ54" s="119"/>
      <c r="SA54" s="119"/>
      <c r="SB54" s="119"/>
      <c r="SC54" s="119"/>
      <c r="SD54" s="119"/>
      <c r="SE54" s="119"/>
      <c r="SF54" s="119"/>
      <c r="SG54" s="119"/>
      <c r="SH54" s="119"/>
      <c r="SI54" s="119"/>
      <c r="SJ54" s="119"/>
      <c r="SK54" s="119"/>
      <c r="SL54" s="119"/>
      <c r="SM54" s="119"/>
      <c r="SN54" s="119"/>
      <c r="SO54" s="119"/>
      <c r="SP54" s="119"/>
      <c r="SQ54" s="119"/>
      <c r="SR54" s="119"/>
      <c r="SS54" s="119"/>
      <c r="ST54" s="119"/>
      <c r="SU54" s="119"/>
      <c r="SV54" s="119"/>
      <c r="SW54" s="119"/>
      <c r="SX54" s="119"/>
      <c r="SY54" s="119"/>
      <c r="SZ54" s="119"/>
      <c r="TA54" s="119"/>
      <c r="TB54" s="119"/>
      <c r="TC54" s="119"/>
      <c r="TD54" s="119"/>
      <c r="TE54" s="119"/>
      <c r="TF54" s="119"/>
      <c r="TG54" s="119"/>
      <c r="TH54" s="119"/>
      <c r="TI54" s="119"/>
      <c r="TJ54" s="119"/>
      <c r="TK54" s="119"/>
      <c r="TL54" s="119"/>
      <c r="TM54" s="119"/>
      <c r="TN54" s="119"/>
      <c r="TO54" s="119"/>
      <c r="TP54" s="119"/>
      <c r="TQ54" s="119"/>
      <c r="TR54" s="119"/>
      <c r="TS54" s="119"/>
      <c r="TT54" s="119"/>
      <c r="TU54" s="119"/>
      <c r="TV54" s="119"/>
      <c r="TW54" s="119"/>
      <c r="TX54" s="119"/>
      <c r="TY54" s="119"/>
      <c r="TZ54" s="119"/>
      <c r="UA54" s="119"/>
      <c r="UB54" s="119"/>
      <c r="UC54" s="119"/>
      <c r="UD54" s="119"/>
      <c r="UE54" s="119"/>
      <c r="UF54" s="119"/>
      <c r="UG54" s="119"/>
      <c r="UH54" s="119"/>
      <c r="UI54" s="119"/>
      <c r="UJ54" s="119"/>
      <c r="UK54" s="119"/>
      <c r="UL54" s="119"/>
      <c r="UM54" s="119"/>
      <c r="UN54" s="119"/>
      <c r="UO54" s="119"/>
      <c r="UP54" s="119"/>
      <c r="UQ54" s="119"/>
      <c r="UR54" s="119"/>
      <c r="US54" s="119"/>
      <c r="UT54" s="119"/>
      <c r="UU54" s="119"/>
      <c r="UV54" s="119"/>
      <c r="UW54" s="119"/>
      <c r="UX54" s="119"/>
      <c r="UY54" s="119"/>
      <c r="UZ54" s="119"/>
      <c r="VA54" s="119"/>
      <c r="VB54" s="119"/>
      <c r="VC54" s="119"/>
      <c r="VD54" s="119"/>
      <c r="VE54" s="119"/>
      <c r="VF54" s="119"/>
      <c r="VG54" s="119"/>
      <c r="VH54" s="119"/>
      <c r="VI54" s="119"/>
      <c r="VJ54" s="119"/>
      <c r="VK54" s="119"/>
      <c r="VL54" s="119"/>
      <c r="VM54" s="119"/>
      <c r="VN54" s="119"/>
      <c r="VO54" s="119"/>
      <c r="VP54" s="119"/>
      <c r="VQ54" s="119"/>
      <c r="VR54" s="119"/>
      <c r="VS54" s="119"/>
      <c r="VT54" s="119"/>
      <c r="VU54" s="119"/>
      <c r="VV54" s="119"/>
      <c r="VW54" s="119"/>
      <c r="VX54" s="119"/>
      <c r="VY54" s="119"/>
      <c r="VZ54" s="119"/>
      <c r="WA54" s="119"/>
      <c r="WB54" s="119"/>
      <c r="WC54" s="119"/>
      <c r="WD54" s="119"/>
      <c r="WE54" s="119"/>
      <c r="WF54" s="119"/>
      <c r="WG54" s="119"/>
      <c r="WH54" s="119"/>
      <c r="WI54" s="119"/>
      <c r="WJ54" s="119"/>
      <c r="WK54" s="119"/>
      <c r="WL54" s="119"/>
      <c r="WM54" s="119"/>
      <c r="WN54" s="119"/>
      <c r="WO54" s="119"/>
      <c r="WP54" s="119"/>
      <c r="WQ54" s="119"/>
      <c r="WR54" s="119"/>
      <c r="WS54" s="119"/>
      <c r="WT54" s="119"/>
      <c r="WU54" s="119"/>
      <c r="WV54" s="119"/>
      <c r="WW54" s="119"/>
      <c r="WX54" s="119"/>
      <c r="WY54" s="119"/>
      <c r="WZ54" s="119"/>
      <c r="XA54" s="119"/>
      <c r="XB54" s="119"/>
      <c r="XC54" s="119"/>
      <c r="XD54" s="119"/>
      <c r="XE54" s="119"/>
      <c r="XF54" s="119"/>
      <c r="XG54" s="119"/>
      <c r="XH54" s="119"/>
      <c r="XI54" s="119"/>
      <c r="XJ54" s="119"/>
      <c r="XK54" s="119"/>
      <c r="XL54" s="119"/>
      <c r="XM54" s="119"/>
      <c r="XN54" s="119"/>
      <c r="XO54" s="119"/>
      <c r="XP54" s="119"/>
      <c r="XQ54" s="119"/>
      <c r="XR54" s="119"/>
      <c r="XS54" s="119"/>
      <c r="XT54" s="119"/>
      <c r="XU54" s="119"/>
      <c r="XV54" s="119"/>
      <c r="XW54" s="119"/>
      <c r="XX54" s="119"/>
      <c r="XY54" s="119"/>
      <c r="XZ54" s="119"/>
      <c r="YA54" s="119"/>
      <c r="YB54" s="119"/>
      <c r="YC54" s="119"/>
      <c r="YD54" s="119"/>
      <c r="YE54" s="119"/>
      <c r="YF54" s="119"/>
      <c r="YG54" s="119"/>
      <c r="YH54" s="119"/>
      <c r="YI54" s="119"/>
      <c r="YJ54" s="119"/>
      <c r="YK54" s="119"/>
      <c r="YL54" s="119"/>
      <c r="YM54" s="119"/>
      <c r="YN54" s="119"/>
      <c r="YO54" s="119"/>
      <c r="YP54" s="119"/>
      <c r="YQ54" s="119"/>
      <c r="YR54" s="119"/>
      <c r="YS54" s="119"/>
      <c r="YT54" s="119"/>
      <c r="YU54" s="119"/>
      <c r="YV54" s="119"/>
      <c r="YW54" s="119"/>
      <c r="YX54" s="119"/>
      <c r="YY54" s="119"/>
      <c r="YZ54" s="119"/>
      <c r="ZA54" s="119"/>
      <c r="ZB54" s="119"/>
      <c r="ZC54" s="119"/>
      <c r="ZD54" s="119"/>
      <c r="ZE54" s="119"/>
      <c r="ZF54" s="119"/>
      <c r="ZG54" s="119"/>
      <c r="ZH54" s="119"/>
      <c r="ZI54" s="119"/>
      <c r="ZJ54" s="119"/>
      <c r="ZK54" s="119"/>
      <c r="ZL54" s="119"/>
      <c r="ZM54" s="119"/>
      <c r="ZN54" s="119"/>
      <c r="ZO54" s="119"/>
      <c r="ZP54" s="119"/>
      <c r="ZQ54" s="119"/>
      <c r="ZR54" s="119"/>
      <c r="ZS54" s="119"/>
      <c r="ZT54" s="119"/>
      <c r="ZU54" s="119"/>
      <c r="ZV54" s="119"/>
      <c r="ZW54" s="119"/>
      <c r="ZX54" s="119"/>
      <c r="ZY54" s="119"/>
      <c r="ZZ54" s="119"/>
      <c r="AAA54" s="119"/>
      <c r="AAB54" s="119"/>
      <c r="AAC54" s="119"/>
      <c r="AAD54" s="119"/>
      <c r="AAE54" s="119"/>
      <c r="AAF54" s="119"/>
      <c r="AAG54" s="119"/>
      <c r="AAH54" s="119"/>
      <c r="AAI54" s="119"/>
      <c r="AAJ54" s="119"/>
      <c r="AAK54" s="119"/>
      <c r="AAL54" s="119"/>
      <c r="AAM54" s="119"/>
      <c r="AAN54" s="119"/>
      <c r="AAO54" s="119"/>
      <c r="AAP54" s="119"/>
      <c r="AAQ54" s="119"/>
      <c r="AAR54" s="119"/>
      <c r="AAS54" s="119"/>
      <c r="AAT54" s="119"/>
      <c r="AAU54" s="119"/>
      <c r="AAV54" s="119"/>
      <c r="AAW54" s="119"/>
      <c r="AAX54" s="119"/>
      <c r="AAY54" s="119"/>
      <c r="AAZ54" s="119"/>
      <c r="ABA54" s="119"/>
      <c r="ABB54" s="119"/>
      <c r="ABC54" s="119"/>
      <c r="ABD54" s="119"/>
      <c r="ABE54" s="119"/>
      <c r="ABF54" s="119"/>
      <c r="ABG54" s="119"/>
      <c r="ABH54" s="119"/>
      <c r="ABI54" s="119"/>
      <c r="ABJ54" s="119"/>
      <c r="ABK54" s="119"/>
      <c r="ABL54" s="119"/>
      <c r="ABM54" s="119"/>
      <c r="ABN54" s="119"/>
      <c r="ABO54" s="119"/>
      <c r="ABP54" s="119"/>
      <c r="ABQ54" s="119"/>
      <c r="ABR54" s="119"/>
      <c r="ABS54" s="119"/>
      <c r="ABT54" s="119"/>
      <c r="ABU54" s="119"/>
      <c r="ABV54" s="119"/>
      <c r="ABW54" s="119"/>
      <c r="ABX54" s="119"/>
      <c r="ABY54" s="119"/>
      <c r="ABZ54" s="119"/>
      <c r="ACA54" s="119"/>
      <c r="ACB54" s="119"/>
      <c r="ACC54" s="119"/>
      <c r="ACD54" s="119"/>
      <c r="ACE54" s="119"/>
      <c r="ACF54" s="119"/>
      <c r="ACG54" s="119"/>
      <c r="ACH54" s="119"/>
      <c r="ACI54" s="119"/>
      <c r="ACJ54" s="119"/>
      <c r="ACK54" s="119"/>
      <c r="ACL54" s="119"/>
      <c r="ACM54" s="119"/>
      <c r="ACN54" s="119"/>
      <c r="ACO54" s="119"/>
      <c r="ACP54" s="119"/>
      <c r="ACQ54" s="119"/>
      <c r="ACR54" s="119"/>
      <c r="ACS54" s="119"/>
      <c r="ACT54" s="119"/>
      <c r="ACU54" s="119"/>
      <c r="ACV54" s="119"/>
      <c r="ACW54" s="119"/>
      <c r="ACX54" s="119"/>
      <c r="ACY54" s="119"/>
      <c r="ACZ54" s="119"/>
      <c r="ADA54" s="119"/>
      <c r="ADB54" s="119"/>
      <c r="ADC54" s="119"/>
      <c r="ADD54" s="119"/>
      <c r="ADE54" s="119"/>
      <c r="ADF54" s="119"/>
      <c r="ADG54" s="119"/>
      <c r="ADH54" s="119"/>
      <c r="ADI54" s="119"/>
      <c r="ADJ54" s="119"/>
      <c r="ADK54" s="119"/>
      <c r="ADL54" s="119"/>
      <c r="ADM54" s="119"/>
      <c r="ADN54" s="119"/>
      <c r="ADO54" s="119"/>
      <c r="ADP54" s="119"/>
      <c r="ADQ54" s="119"/>
      <c r="ADR54" s="119"/>
      <c r="ADS54" s="119"/>
      <c r="ADT54" s="119"/>
      <c r="ADU54" s="119"/>
      <c r="ADV54" s="119"/>
      <c r="ADW54" s="119"/>
      <c r="ADX54" s="119"/>
      <c r="ADY54" s="119"/>
      <c r="ADZ54" s="119"/>
      <c r="AEA54" s="119"/>
      <c r="AEB54" s="119"/>
      <c r="AEC54" s="119"/>
      <c r="AED54" s="119"/>
      <c r="AEE54" s="119"/>
      <c r="AEF54" s="119"/>
      <c r="AEG54" s="119"/>
      <c r="AEH54" s="119"/>
      <c r="AEI54" s="119"/>
      <c r="AEJ54" s="119"/>
      <c r="AEK54" s="119"/>
      <c r="AEL54" s="119"/>
      <c r="AEM54" s="119"/>
      <c r="AEN54" s="119"/>
      <c r="AEO54" s="119"/>
      <c r="AEP54" s="119"/>
      <c r="AEQ54" s="119"/>
      <c r="AER54" s="119"/>
      <c r="AES54" s="119"/>
      <c r="AET54" s="119"/>
      <c r="AEU54" s="119"/>
      <c r="AEV54" s="119"/>
      <c r="AEW54" s="119"/>
      <c r="AEX54" s="119"/>
      <c r="AEY54" s="119"/>
      <c r="AEZ54" s="119"/>
      <c r="AFA54" s="119"/>
      <c r="AFB54" s="119"/>
      <c r="AFC54" s="119"/>
      <c r="AFD54" s="119"/>
      <c r="AFE54" s="119"/>
      <c r="AFF54" s="119"/>
      <c r="AFG54" s="119"/>
      <c r="AFH54" s="119"/>
      <c r="AFI54" s="119"/>
      <c r="AFJ54" s="119"/>
      <c r="AFK54" s="119"/>
      <c r="AFL54" s="119"/>
      <c r="AFM54" s="119"/>
      <c r="AFN54" s="119"/>
      <c r="AFO54" s="119"/>
      <c r="AFP54" s="119"/>
      <c r="AFQ54" s="119"/>
      <c r="AFR54" s="119"/>
      <c r="AFS54" s="119"/>
      <c r="AFT54" s="119"/>
      <c r="AFU54" s="119"/>
      <c r="AFV54" s="119"/>
      <c r="AFW54" s="119"/>
      <c r="AFX54" s="119"/>
      <c r="AFY54" s="119"/>
      <c r="AFZ54" s="119"/>
      <c r="AGA54" s="119"/>
      <c r="AGB54" s="119"/>
      <c r="AGC54" s="119"/>
      <c r="AGD54" s="119"/>
      <c r="AGE54" s="119"/>
      <c r="AGF54" s="119"/>
      <c r="AGG54" s="119"/>
      <c r="AGH54" s="119"/>
      <c r="AGI54" s="119"/>
      <c r="AGJ54" s="119"/>
      <c r="AGK54" s="119"/>
      <c r="AGL54" s="119"/>
      <c r="AGM54" s="119"/>
      <c r="AGN54" s="119"/>
      <c r="AGO54" s="119"/>
      <c r="AGP54" s="119"/>
      <c r="AGQ54" s="119"/>
      <c r="AGR54" s="119"/>
      <c r="AGS54" s="119"/>
      <c r="AGT54" s="119"/>
      <c r="AGU54" s="119"/>
      <c r="AGV54" s="119"/>
      <c r="AGW54" s="119"/>
      <c r="AGX54" s="119"/>
      <c r="AGY54" s="119"/>
      <c r="AGZ54" s="119"/>
      <c r="AHA54" s="119"/>
      <c r="AHB54" s="119"/>
      <c r="AHC54" s="119"/>
      <c r="AHD54" s="119"/>
      <c r="AHE54" s="119"/>
      <c r="AHF54" s="119"/>
      <c r="AHG54" s="119"/>
      <c r="AHH54" s="119"/>
      <c r="AHI54" s="119"/>
      <c r="AHJ54" s="119"/>
      <c r="AHK54" s="119"/>
      <c r="AHL54" s="119"/>
      <c r="AHM54" s="119"/>
      <c r="AHN54" s="119"/>
      <c r="AHO54" s="119"/>
      <c r="AHP54" s="119"/>
      <c r="AHQ54" s="119"/>
      <c r="AHR54" s="119"/>
      <c r="AHS54" s="119"/>
      <c r="AHT54" s="119"/>
      <c r="AHU54" s="119"/>
      <c r="AHV54" s="119"/>
      <c r="AHW54" s="119"/>
      <c r="AHX54" s="119"/>
      <c r="AHY54" s="119"/>
      <c r="AHZ54" s="119"/>
      <c r="AIA54" s="119"/>
      <c r="AIB54" s="119"/>
      <c r="AIC54" s="119"/>
      <c r="AID54" s="119"/>
      <c r="AIE54" s="119"/>
      <c r="AIF54" s="119"/>
      <c r="AIG54" s="119"/>
      <c r="AIH54" s="119"/>
      <c r="AII54" s="119"/>
      <c r="AIJ54" s="119"/>
      <c r="AIK54" s="119"/>
      <c r="AIL54" s="119"/>
      <c r="AIM54" s="119"/>
      <c r="AIN54" s="119"/>
      <c r="AIO54" s="119"/>
      <c r="AIP54" s="119"/>
      <c r="AIQ54" s="119"/>
      <c r="AIR54" s="119"/>
      <c r="AIS54" s="119"/>
      <c r="AIT54" s="119"/>
      <c r="AIU54" s="119"/>
      <c r="AIV54" s="119"/>
      <c r="AIW54" s="119"/>
      <c r="AIX54" s="119"/>
      <c r="AIY54" s="119"/>
      <c r="AIZ54" s="119"/>
      <c r="AJA54" s="119"/>
      <c r="AJB54" s="119"/>
      <c r="AJC54" s="119"/>
      <c r="AJD54" s="119"/>
      <c r="AJE54" s="119"/>
      <c r="AJF54" s="119"/>
      <c r="AJG54" s="119"/>
      <c r="AJH54" s="119"/>
      <c r="AJI54" s="119"/>
      <c r="AJJ54" s="119"/>
      <c r="AJK54" s="119"/>
      <c r="AJL54" s="119"/>
      <c r="AJM54" s="119"/>
      <c r="AJN54" s="119"/>
      <c r="AJO54" s="119"/>
      <c r="AJP54" s="119"/>
      <c r="AJQ54" s="119"/>
      <c r="AJR54" s="119"/>
      <c r="AJS54" s="119"/>
      <c r="AJT54" s="119"/>
      <c r="AJU54" s="119"/>
      <c r="AJV54" s="119"/>
      <c r="AJW54" s="119"/>
      <c r="AJX54" s="119"/>
      <c r="AJY54" s="119"/>
      <c r="AJZ54" s="119"/>
      <c r="AKA54" s="119"/>
      <c r="AKB54" s="119"/>
      <c r="AKC54" s="119"/>
      <c r="AKD54" s="119"/>
      <c r="AKE54" s="119"/>
      <c r="AKF54" s="119"/>
      <c r="AKG54" s="119"/>
      <c r="AKH54" s="119"/>
      <c r="AKI54" s="119"/>
      <c r="AKJ54" s="119"/>
      <c r="AKK54" s="119"/>
      <c r="AKL54" s="119"/>
      <c r="AKM54" s="119"/>
      <c r="AKN54" s="119"/>
      <c r="AKO54" s="119"/>
      <c r="AKP54" s="119"/>
      <c r="AKQ54" s="119"/>
      <c r="AKR54" s="119"/>
      <c r="AKS54" s="119"/>
      <c r="AKT54" s="119"/>
      <c r="AKU54" s="119"/>
      <c r="AKV54" s="119"/>
      <c r="AKW54" s="119"/>
      <c r="AKX54" s="119"/>
      <c r="AKY54" s="119"/>
      <c r="AKZ54" s="119"/>
      <c r="ALA54" s="119"/>
      <c r="ALB54" s="119"/>
      <c r="ALC54" s="119"/>
      <c r="ALD54" s="119"/>
      <c r="ALE54" s="119"/>
      <c r="ALF54" s="119"/>
      <c r="ALG54" s="119"/>
      <c r="ALH54" s="119"/>
      <c r="ALI54" s="119"/>
      <c r="ALJ54" s="119"/>
      <c r="ALK54" s="119"/>
      <c r="ALL54" s="119"/>
      <c r="ALM54" s="119"/>
      <c r="ALN54" s="119"/>
      <c r="ALO54" s="119"/>
      <c r="ALP54" s="119"/>
      <c r="ALQ54" s="119"/>
      <c r="ALR54" s="119"/>
      <c r="ALS54" s="119"/>
      <c r="ALT54" s="119"/>
      <c r="ALU54" s="119"/>
      <c r="ALV54" s="119"/>
      <c r="ALW54" s="119"/>
      <c r="ALX54" s="119"/>
      <c r="ALY54" s="119"/>
      <c r="ALZ54" s="119"/>
      <c r="AMA54" s="119"/>
      <c r="AMB54" s="119"/>
      <c r="AMC54" s="119"/>
      <c r="AMD54" s="119"/>
      <c r="AME54" s="119"/>
      <c r="AMF54" s="119"/>
      <c r="AMG54" s="119"/>
      <c r="AMH54" s="119"/>
      <c r="AMI54" s="119"/>
    </row>
    <row r="55" spans="1:1023" s="119" customFormat="1" ht="18.75" customHeight="1">
      <c r="A55" s="157" t="s">
        <v>271</v>
      </c>
      <c r="B55" s="159">
        <v>10</v>
      </c>
      <c r="C55" s="133"/>
      <c r="D55" s="131">
        <f t="shared" si="7"/>
        <v>0</v>
      </c>
      <c r="G55" s="123"/>
      <c r="H55" s="123"/>
      <c r="I55" s="124"/>
      <c r="J55" s="123"/>
      <c r="K55" s="123"/>
    </row>
    <row r="56" spans="1:1023" s="125" customFormat="1" ht="38.25" customHeight="1">
      <c r="A56" s="157" t="s">
        <v>272</v>
      </c>
      <c r="B56" s="160">
        <v>4</v>
      </c>
      <c r="C56" s="142"/>
      <c r="D56" s="131">
        <f t="shared" si="7"/>
        <v>0</v>
      </c>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c r="HK56" s="119"/>
      <c r="HL56" s="119"/>
      <c r="HM56" s="119"/>
      <c r="HN56" s="119"/>
      <c r="HO56" s="119"/>
      <c r="HP56" s="119"/>
      <c r="HQ56" s="119"/>
      <c r="HR56" s="119"/>
      <c r="HS56" s="119"/>
      <c r="HT56" s="119"/>
      <c r="HU56" s="119"/>
      <c r="HV56" s="119"/>
      <c r="HW56" s="119"/>
      <c r="HX56" s="119"/>
      <c r="HY56" s="119"/>
      <c r="HZ56" s="119"/>
      <c r="IA56" s="119"/>
      <c r="IB56" s="119"/>
      <c r="IC56" s="119"/>
      <c r="ID56" s="119"/>
      <c r="IE56" s="119"/>
      <c r="IF56" s="119"/>
      <c r="IG56" s="119"/>
      <c r="IH56" s="119"/>
      <c r="II56" s="119"/>
      <c r="IJ56" s="119"/>
      <c r="IK56" s="119"/>
      <c r="IL56" s="119"/>
      <c r="IM56" s="119"/>
      <c r="IN56" s="119"/>
      <c r="IO56" s="119"/>
      <c r="IP56" s="119"/>
      <c r="IQ56" s="119"/>
      <c r="IR56" s="119"/>
      <c r="IS56" s="119"/>
      <c r="IT56" s="119"/>
      <c r="IU56" s="119"/>
      <c r="IV56" s="119"/>
      <c r="IW56" s="119"/>
      <c r="IX56" s="119"/>
      <c r="IY56" s="119"/>
      <c r="IZ56" s="119"/>
      <c r="JA56" s="119"/>
      <c r="JB56" s="119"/>
      <c r="JC56" s="119"/>
      <c r="JD56" s="119"/>
      <c r="JE56" s="119"/>
      <c r="JF56" s="119"/>
      <c r="JG56" s="119"/>
      <c r="JH56" s="119"/>
      <c r="JI56" s="119"/>
      <c r="JJ56" s="119"/>
      <c r="JK56" s="119"/>
      <c r="JL56" s="119"/>
      <c r="JM56" s="119"/>
      <c r="JN56" s="119"/>
      <c r="JO56" s="119"/>
      <c r="JP56" s="119"/>
      <c r="JQ56" s="119"/>
      <c r="JR56" s="119"/>
      <c r="JS56" s="119"/>
      <c r="JT56" s="119"/>
      <c r="JU56" s="119"/>
      <c r="JV56" s="119"/>
      <c r="JW56" s="119"/>
      <c r="JX56" s="119"/>
      <c r="JY56" s="119"/>
      <c r="JZ56" s="119"/>
      <c r="KA56" s="119"/>
      <c r="KB56" s="119"/>
      <c r="KC56" s="119"/>
      <c r="KD56" s="119"/>
      <c r="KE56" s="119"/>
      <c r="KF56" s="119"/>
      <c r="KG56" s="119"/>
      <c r="KH56" s="119"/>
      <c r="KI56" s="119"/>
      <c r="KJ56" s="119"/>
      <c r="KK56" s="119"/>
      <c r="KL56" s="119"/>
      <c r="KM56" s="119"/>
      <c r="KN56" s="119"/>
      <c r="KO56" s="119"/>
      <c r="KP56" s="119"/>
      <c r="KQ56" s="119"/>
      <c r="KR56" s="119"/>
      <c r="KS56" s="119"/>
      <c r="KT56" s="119"/>
      <c r="KU56" s="119"/>
      <c r="KV56" s="119"/>
      <c r="KW56" s="119"/>
      <c r="KX56" s="119"/>
      <c r="KY56" s="119"/>
      <c r="KZ56" s="119"/>
      <c r="LA56" s="119"/>
      <c r="LB56" s="119"/>
      <c r="LC56" s="119"/>
      <c r="LD56" s="119"/>
      <c r="LE56" s="119"/>
      <c r="LF56" s="119"/>
      <c r="LG56" s="119"/>
      <c r="LH56" s="119"/>
      <c r="LI56" s="119"/>
      <c r="LJ56" s="119"/>
      <c r="LK56" s="119"/>
      <c r="LL56" s="119"/>
      <c r="LM56" s="119"/>
      <c r="LN56" s="119"/>
      <c r="LO56" s="119"/>
      <c r="LP56" s="119"/>
      <c r="LQ56" s="119"/>
      <c r="LR56" s="119"/>
      <c r="LS56" s="119"/>
      <c r="LT56" s="119"/>
      <c r="LU56" s="119"/>
      <c r="LV56" s="119"/>
      <c r="LW56" s="119"/>
      <c r="LX56" s="119"/>
      <c r="LY56" s="119"/>
      <c r="LZ56" s="119"/>
      <c r="MA56" s="119"/>
      <c r="MB56" s="119"/>
      <c r="MC56" s="119"/>
      <c r="MD56" s="119"/>
      <c r="ME56" s="119"/>
      <c r="MF56" s="119"/>
      <c r="MG56" s="119"/>
      <c r="MH56" s="119"/>
      <c r="MI56" s="119"/>
      <c r="MJ56" s="119"/>
      <c r="MK56" s="119"/>
      <c r="ML56" s="119"/>
      <c r="MM56" s="119"/>
      <c r="MN56" s="119"/>
      <c r="MO56" s="119"/>
      <c r="MP56" s="119"/>
      <c r="MQ56" s="119"/>
      <c r="MR56" s="119"/>
      <c r="MS56" s="119"/>
      <c r="MT56" s="119"/>
      <c r="MU56" s="119"/>
      <c r="MV56" s="119"/>
      <c r="MW56" s="119"/>
      <c r="MX56" s="119"/>
      <c r="MY56" s="119"/>
      <c r="MZ56" s="119"/>
      <c r="NA56" s="119"/>
      <c r="NB56" s="119"/>
      <c r="NC56" s="119"/>
      <c r="ND56" s="119"/>
      <c r="NE56" s="119"/>
      <c r="NF56" s="119"/>
      <c r="NG56" s="119"/>
      <c r="NH56" s="119"/>
      <c r="NI56" s="119"/>
      <c r="NJ56" s="119"/>
      <c r="NK56" s="119"/>
      <c r="NL56" s="119"/>
      <c r="NM56" s="119"/>
      <c r="NN56" s="119"/>
      <c r="NO56" s="119"/>
      <c r="NP56" s="119"/>
      <c r="NQ56" s="119"/>
      <c r="NR56" s="119"/>
      <c r="NS56" s="119"/>
      <c r="NT56" s="119"/>
      <c r="NU56" s="119"/>
      <c r="NV56" s="119"/>
      <c r="NW56" s="119"/>
      <c r="NX56" s="119"/>
      <c r="NY56" s="119"/>
      <c r="NZ56" s="119"/>
      <c r="OA56" s="119"/>
      <c r="OB56" s="119"/>
      <c r="OC56" s="119"/>
      <c r="OD56" s="119"/>
      <c r="OE56" s="119"/>
      <c r="OF56" s="119"/>
      <c r="OG56" s="119"/>
      <c r="OH56" s="119"/>
      <c r="OI56" s="119"/>
      <c r="OJ56" s="119"/>
      <c r="OK56" s="119"/>
      <c r="OL56" s="119"/>
      <c r="OM56" s="119"/>
      <c r="ON56" s="119"/>
      <c r="OO56" s="119"/>
      <c r="OP56" s="119"/>
      <c r="OQ56" s="119"/>
      <c r="OR56" s="119"/>
      <c r="OS56" s="119"/>
      <c r="OT56" s="119"/>
      <c r="OU56" s="119"/>
      <c r="OV56" s="119"/>
      <c r="OW56" s="119"/>
      <c r="OX56" s="119"/>
      <c r="OY56" s="119"/>
      <c r="OZ56" s="119"/>
      <c r="PA56" s="119"/>
      <c r="PB56" s="119"/>
      <c r="PC56" s="119"/>
      <c r="PD56" s="119"/>
      <c r="PE56" s="119"/>
      <c r="PF56" s="119"/>
      <c r="PG56" s="119"/>
      <c r="PH56" s="119"/>
      <c r="PI56" s="119"/>
      <c r="PJ56" s="119"/>
      <c r="PK56" s="119"/>
      <c r="PL56" s="119"/>
      <c r="PM56" s="119"/>
      <c r="PN56" s="119"/>
      <c r="PO56" s="119"/>
      <c r="PP56" s="119"/>
      <c r="PQ56" s="119"/>
      <c r="PR56" s="119"/>
      <c r="PS56" s="119"/>
      <c r="PT56" s="119"/>
      <c r="PU56" s="119"/>
      <c r="PV56" s="119"/>
      <c r="PW56" s="119"/>
      <c r="PX56" s="119"/>
      <c r="PY56" s="119"/>
      <c r="PZ56" s="119"/>
      <c r="QA56" s="119"/>
      <c r="QB56" s="119"/>
      <c r="QC56" s="119"/>
      <c r="QD56" s="119"/>
      <c r="QE56" s="119"/>
      <c r="QF56" s="119"/>
      <c r="QG56" s="119"/>
      <c r="QH56" s="119"/>
      <c r="QI56" s="119"/>
      <c r="QJ56" s="119"/>
      <c r="QK56" s="119"/>
      <c r="QL56" s="119"/>
      <c r="QM56" s="119"/>
      <c r="QN56" s="119"/>
      <c r="QO56" s="119"/>
      <c r="QP56" s="119"/>
      <c r="QQ56" s="119"/>
      <c r="QR56" s="119"/>
      <c r="QS56" s="119"/>
      <c r="QT56" s="119"/>
      <c r="QU56" s="119"/>
      <c r="QV56" s="119"/>
      <c r="QW56" s="119"/>
      <c r="QX56" s="119"/>
      <c r="QY56" s="119"/>
      <c r="QZ56" s="119"/>
      <c r="RA56" s="119"/>
      <c r="RB56" s="119"/>
      <c r="RC56" s="119"/>
      <c r="RD56" s="119"/>
      <c r="RE56" s="119"/>
      <c r="RF56" s="119"/>
      <c r="RG56" s="119"/>
      <c r="RH56" s="119"/>
      <c r="RI56" s="119"/>
      <c r="RJ56" s="119"/>
      <c r="RK56" s="119"/>
      <c r="RL56" s="119"/>
      <c r="RM56" s="119"/>
      <c r="RN56" s="119"/>
      <c r="RO56" s="119"/>
      <c r="RP56" s="119"/>
      <c r="RQ56" s="119"/>
      <c r="RR56" s="119"/>
      <c r="RS56" s="119"/>
      <c r="RT56" s="119"/>
      <c r="RU56" s="119"/>
      <c r="RV56" s="119"/>
      <c r="RW56" s="119"/>
      <c r="RX56" s="119"/>
      <c r="RY56" s="119"/>
      <c r="RZ56" s="119"/>
      <c r="SA56" s="119"/>
      <c r="SB56" s="119"/>
      <c r="SC56" s="119"/>
      <c r="SD56" s="119"/>
      <c r="SE56" s="119"/>
      <c r="SF56" s="119"/>
      <c r="SG56" s="119"/>
      <c r="SH56" s="119"/>
      <c r="SI56" s="119"/>
      <c r="SJ56" s="119"/>
      <c r="SK56" s="119"/>
      <c r="SL56" s="119"/>
      <c r="SM56" s="119"/>
      <c r="SN56" s="119"/>
      <c r="SO56" s="119"/>
      <c r="SP56" s="119"/>
      <c r="SQ56" s="119"/>
      <c r="SR56" s="119"/>
      <c r="SS56" s="119"/>
      <c r="ST56" s="119"/>
      <c r="SU56" s="119"/>
      <c r="SV56" s="119"/>
      <c r="SW56" s="119"/>
      <c r="SX56" s="119"/>
      <c r="SY56" s="119"/>
      <c r="SZ56" s="119"/>
      <c r="TA56" s="119"/>
      <c r="TB56" s="119"/>
      <c r="TC56" s="119"/>
      <c r="TD56" s="119"/>
      <c r="TE56" s="119"/>
      <c r="TF56" s="119"/>
      <c r="TG56" s="119"/>
      <c r="TH56" s="119"/>
      <c r="TI56" s="119"/>
      <c r="TJ56" s="119"/>
      <c r="TK56" s="119"/>
      <c r="TL56" s="119"/>
      <c r="TM56" s="119"/>
      <c r="TN56" s="119"/>
      <c r="TO56" s="119"/>
      <c r="TP56" s="119"/>
      <c r="TQ56" s="119"/>
      <c r="TR56" s="119"/>
      <c r="TS56" s="119"/>
      <c r="TT56" s="119"/>
      <c r="TU56" s="119"/>
      <c r="TV56" s="119"/>
      <c r="TW56" s="119"/>
      <c r="TX56" s="119"/>
      <c r="TY56" s="119"/>
      <c r="TZ56" s="119"/>
      <c r="UA56" s="119"/>
      <c r="UB56" s="119"/>
      <c r="UC56" s="119"/>
      <c r="UD56" s="119"/>
      <c r="UE56" s="119"/>
      <c r="UF56" s="119"/>
      <c r="UG56" s="119"/>
      <c r="UH56" s="119"/>
      <c r="UI56" s="119"/>
      <c r="UJ56" s="119"/>
      <c r="UK56" s="119"/>
      <c r="UL56" s="119"/>
      <c r="UM56" s="119"/>
      <c r="UN56" s="119"/>
      <c r="UO56" s="119"/>
      <c r="UP56" s="119"/>
      <c r="UQ56" s="119"/>
      <c r="UR56" s="119"/>
      <c r="US56" s="119"/>
      <c r="UT56" s="119"/>
      <c r="UU56" s="119"/>
      <c r="UV56" s="119"/>
      <c r="UW56" s="119"/>
      <c r="UX56" s="119"/>
      <c r="UY56" s="119"/>
      <c r="UZ56" s="119"/>
      <c r="VA56" s="119"/>
      <c r="VB56" s="119"/>
      <c r="VC56" s="119"/>
      <c r="VD56" s="119"/>
      <c r="VE56" s="119"/>
      <c r="VF56" s="119"/>
      <c r="VG56" s="119"/>
      <c r="VH56" s="119"/>
      <c r="VI56" s="119"/>
      <c r="VJ56" s="119"/>
      <c r="VK56" s="119"/>
      <c r="VL56" s="119"/>
      <c r="VM56" s="119"/>
      <c r="VN56" s="119"/>
      <c r="VO56" s="119"/>
      <c r="VP56" s="119"/>
      <c r="VQ56" s="119"/>
      <c r="VR56" s="119"/>
      <c r="VS56" s="119"/>
      <c r="VT56" s="119"/>
      <c r="VU56" s="119"/>
      <c r="VV56" s="119"/>
      <c r="VW56" s="119"/>
      <c r="VX56" s="119"/>
      <c r="VY56" s="119"/>
      <c r="VZ56" s="119"/>
      <c r="WA56" s="119"/>
      <c r="WB56" s="119"/>
      <c r="WC56" s="119"/>
      <c r="WD56" s="119"/>
      <c r="WE56" s="119"/>
      <c r="WF56" s="119"/>
      <c r="WG56" s="119"/>
      <c r="WH56" s="119"/>
      <c r="WI56" s="119"/>
      <c r="WJ56" s="119"/>
      <c r="WK56" s="119"/>
      <c r="WL56" s="119"/>
      <c r="WM56" s="119"/>
      <c r="WN56" s="119"/>
      <c r="WO56" s="119"/>
      <c r="WP56" s="119"/>
      <c r="WQ56" s="119"/>
      <c r="WR56" s="119"/>
      <c r="WS56" s="119"/>
      <c r="WT56" s="119"/>
      <c r="WU56" s="119"/>
      <c r="WV56" s="119"/>
      <c r="WW56" s="119"/>
      <c r="WX56" s="119"/>
      <c r="WY56" s="119"/>
      <c r="WZ56" s="119"/>
      <c r="XA56" s="119"/>
      <c r="XB56" s="119"/>
      <c r="XC56" s="119"/>
      <c r="XD56" s="119"/>
      <c r="XE56" s="119"/>
      <c r="XF56" s="119"/>
      <c r="XG56" s="119"/>
      <c r="XH56" s="119"/>
      <c r="XI56" s="119"/>
      <c r="XJ56" s="119"/>
      <c r="XK56" s="119"/>
      <c r="XL56" s="119"/>
      <c r="XM56" s="119"/>
      <c r="XN56" s="119"/>
      <c r="XO56" s="119"/>
      <c r="XP56" s="119"/>
      <c r="XQ56" s="119"/>
      <c r="XR56" s="119"/>
      <c r="XS56" s="119"/>
      <c r="XT56" s="119"/>
      <c r="XU56" s="119"/>
      <c r="XV56" s="119"/>
      <c r="XW56" s="119"/>
      <c r="XX56" s="119"/>
      <c r="XY56" s="119"/>
      <c r="XZ56" s="119"/>
      <c r="YA56" s="119"/>
      <c r="YB56" s="119"/>
      <c r="YC56" s="119"/>
      <c r="YD56" s="119"/>
      <c r="YE56" s="119"/>
      <c r="YF56" s="119"/>
      <c r="YG56" s="119"/>
      <c r="YH56" s="119"/>
      <c r="YI56" s="119"/>
      <c r="YJ56" s="119"/>
      <c r="YK56" s="119"/>
      <c r="YL56" s="119"/>
      <c r="YM56" s="119"/>
      <c r="YN56" s="119"/>
      <c r="YO56" s="119"/>
      <c r="YP56" s="119"/>
      <c r="YQ56" s="119"/>
      <c r="YR56" s="119"/>
      <c r="YS56" s="119"/>
      <c r="YT56" s="119"/>
      <c r="YU56" s="119"/>
      <c r="YV56" s="119"/>
      <c r="YW56" s="119"/>
      <c r="YX56" s="119"/>
      <c r="YY56" s="119"/>
      <c r="YZ56" s="119"/>
      <c r="ZA56" s="119"/>
      <c r="ZB56" s="119"/>
      <c r="ZC56" s="119"/>
      <c r="ZD56" s="119"/>
      <c r="ZE56" s="119"/>
      <c r="ZF56" s="119"/>
      <c r="ZG56" s="119"/>
      <c r="ZH56" s="119"/>
      <c r="ZI56" s="119"/>
      <c r="ZJ56" s="119"/>
      <c r="ZK56" s="119"/>
      <c r="ZL56" s="119"/>
      <c r="ZM56" s="119"/>
      <c r="ZN56" s="119"/>
      <c r="ZO56" s="119"/>
      <c r="ZP56" s="119"/>
      <c r="ZQ56" s="119"/>
      <c r="ZR56" s="119"/>
      <c r="ZS56" s="119"/>
      <c r="ZT56" s="119"/>
      <c r="ZU56" s="119"/>
      <c r="ZV56" s="119"/>
      <c r="ZW56" s="119"/>
      <c r="ZX56" s="119"/>
      <c r="ZY56" s="119"/>
      <c r="ZZ56" s="119"/>
      <c r="AAA56" s="119"/>
      <c r="AAB56" s="119"/>
      <c r="AAC56" s="119"/>
      <c r="AAD56" s="119"/>
      <c r="AAE56" s="119"/>
      <c r="AAF56" s="119"/>
      <c r="AAG56" s="119"/>
      <c r="AAH56" s="119"/>
      <c r="AAI56" s="119"/>
      <c r="AAJ56" s="119"/>
      <c r="AAK56" s="119"/>
      <c r="AAL56" s="119"/>
      <c r="AAM56" s="119"/>
      <c r="AAN56" s="119"/>
      <c r="AAO56" s="119"/>
      <c r="AAP56" s="119"/>
      <c r="AAQ56" s="119"/>
      <c r="AAR56" s="119"/>
      <c r="AAS56" s="119"/>
      <c r="AAT56" s="119"/>
      <c r="AAU56" s="119"/>
      <c r="AAV56" s="119"/>
      <c r="AAW56" s="119"/>
      <c r="AAX56" s="119"/>
      <c r="AAY56" s="119"/>
      <c r="AAZ56" s="119"/>
      <c r="ABA56" s="119"/>
      <c r="ABB56" s="119"/>
      <c r="ABC56" s="119"/>
      <c r="ABD56" s="119"/>
      <c r="ABE56" s="119"/>
      <c r="ABF56" s="119"/>
      <c r="ABG56" s="119"/>
      <c r="ABH56" s="119"/>
      <c r="ABI56" s="119"/>
      <c r="ABJ56" s="119"/>
      <c r="ABK56" s="119"/>
      <c r="ABL56" s="119"/>
      <c r="ABM56" s="119"/>
      <c r="ABN56" s="119"/>
      <c r="ABO56" s="119"/>
      <c r="ABP56" s="119"/>
      <c r="ABQ56" s="119"/>
      <c r="ABR56" s="119"/>
      <c r="ABS56" s="119"/>
      <c r="ABT56" s="119"/>
      <c r="ABU56" s="119"/>
      <c r="ABV56" s="119"/>
      <c r="ABW56" s="119"/>
      <c r="ABX56" s="119"/>
      <c r="ABY56" s="119"/>
      <c r="ABZ56" s="119"/>
      <c r="ACA56" s="119"/>
      <c r="ACB56" s="119"/>
      <c r="ACC56" s="119"/>
      <c r="ACD56" s="119"/>
      <c r="ACE56" s="119"/>
      <c r="ACF56" s="119"/>
      <c r="ACG56" s="119"/>
      <c r="ACH56" s="119"/>
      <c r="ACI56" s="119"/>
      <c r="ACJ56" s="119"/>
      <c r="ACK56" s="119"/>
      <c r="ACL56" s="119"/>
      <c r="ACM56" s="119"/>
      <c r="ACN56" s="119"/>
      <c r="ACO56" s="119"/>
      <c r="ACP56" s="119"/>
      <c r="ACQ56" s="119"/>
      <c r="ACR56" s="119"/>
      <c r="ACS56" s="119"/>
      <c r="ACT56" s="119"/>
      <c r="ACU56" s="119"/>
      <c r="ACV56" s="119"/>
      <c r="ACW56" s="119"/>
      <c r="ACX56" s="119"/>
      <c r="ACY56" s="119"/>
      <c r="ACZ56" s="119"/>
      <c r="ADA56" s="119"/>
      <c r="ADB56" s="119"/>
      <c r="ADC56" s="119"/>
      <c r="ADD56" s="119"/>
      <c r="ADE56" s="119"/>
      <c r="ADF56" s="119"/>
      <c r="ADG56" s="119"/>
      <c r="ADH56" s="119"/>
      <c r="ADI56" s="119"/>
      <c r="ADJ56" s="119"/>
      <c r="ADK56" s="119"/>
      <c r="ADL56" s="119"/>
      <c r="ADM56" s="119"/>
      <c r="ADN56" s="119"/>
      <c r="ADO56" s="119"/>
      <c r="ADP56" s="119"/>
      <c r="ADQ56" s="119"/>
      <c r="ADR56" s="119"/>
      <c r="ADS56" s="119"/>
      <c r="ADT56" s="119"/>
      <c r="ADU56" s="119"/>
      <c r="ADV56" s="119"/>
      <c r="ADW56" s="119"/>
      <c r="ADX56" s="119"/>
      <c r="ADY56" s="119"/>
      <c r="ADZ56" s="119"/>
      <c r="AEA56" s="119"/>
      <c r="AEB56" s="119"/>
      <c r="AEC56" s="119"/>
      <c r="AED56" s="119"/>
      <c r="AEE56" s="119"/>
      <c r="AEF56" s="119"/>
      <c r="AEG56" s="119"/>
      <c r="AEH56" s="119"/>
      <c r="AEI56" s="119"/>
      <c r="AEJ56" s="119"/>
      <c r="AEK56" s="119"/>
      <c r="AEL56" s="119"/>
      <c r="AEM56" s="119"/>
      <c r="AEN56" s="119"/>
      <c r="AEO56" s="119"/>
      <c r="AEP56" s="119"/>
      <c r="AEQ56" s="119"/>
      <c r="AER56" s="119"/>
      <c r="AES56" s="119"/>
      <c r="AET56" s="119"/>
      <c r="AEU56" s="119"/>
      <c r="AEV56" s="119"/>
      <c r="AEW56" s="119"/>
      <c r="AEX56" s="119"/>
      <c r="AEY56" s="119"/>
      <c r="AEZ56" s="119"/>
      <c r="AFA56" s="119"/>
      <c r="AFB56" s="119"/>
      <c r="AFC56" s="119"/>
      <c r="AFD56" s="119"/>
      <c r="AFE56" s="119"/>
      <c r="AFF56" s="119"/>
      <c r="AFG56" s="119"/>
      <c r="AFH56" s="119"/>
      <c r="AFI56" s="119"/>
      <c r="AFJ56" s="119"/>
      <c r="AFK56" s="119"/>
      <c r="AFL56" s="119"/>
      <c r="AFM56" s="119"/>
      <c r="AFN56" s="119"/>
      <c r="AFO56" s="119"/>
      <c r="AFP56" s="119"/>
      <c r="AFQ56" s="119"/>
      <c r="AFR56" s="119"/>
      <c r="AFS56" s="119"/>
      <c r="AFT56" s="119"/>
      <c r="AFU56" s="119"/>
      <c r="AFV56" s="119"/>
      <c r="AFW56" s="119"/>
      <c r="AFX56" s="119"/>
      <c r="AFY56" s="119"/>
      <c r="AFZ56" s="119"/>
      <c r="AGA56" s="119"/>
      <c r="AGB56" s="119"/>
      <c r="AGC56" s="119"/>
      <c r="AGD56" s="119"/>
      <c r="AGE56" s="119"/>
      <c r="AGF56" s="119"/>
      <c r="AGG56" s="119"/>
      <c r="AGH56" s="119"/>
      <c r="AGI56" s="119"/>
      <c r="AGJ56" s="119"/>
      <c r="AGK56" s="119"/>
      <c r="AGL56" s="119"/>
      <c r="AGM56" s="119"/>
      <c r="AGN56" s="119"/>
      <c r="AGO56" s="119"/>
      <c r="AGP56" s="119"/>
      <c r="AGQ56" s="119"/>
      <c r="AGR56" s="119"/>
      <c r="AGS56" s="119"/>
      <c r="AGT56" s="119"/>
      <c r="AGU56" s="119"/>
      <c r="AGV56" s="119"/>
      <c r="AGW56" s="119"/>
      <c r="AGX56" s="119"/>
      <c r="AGY56" s="119"/>
      <c r="AGZ56" s="119"/>
      <c r="AHA56" s="119"/>
      <c r="AHB56" s="119"/>
      <c r="AHC56" s="119"/>
      <c r="AHD56" s="119"/>
      <c r="AHE56" s="119"/>
      <c r="AHF56" s="119"/>
      <c r="AHG56" s="119"/>
      <c r="AHH56" s="119"/>
      <c r="AHI56" s="119"/>
      <c r="AHJ56" s="119"/>
      <c r="AHK56" s="119"/>
      <c r="AHL56" s="119"/>
      <c r="AHM56" s="119"/>
      <c r="AHN56" s="119"/>
      <c r="AHO56" s="119"/>
      <c r="AHP56" s="119"/>
      <c r="AHQ56" s="119"/>
      <c r="AHR56" s="119"/>
      <c r="AHS56" s="119"/>
      <c r="AHT56" s="119"/>
      <c r="AHU56" s="119"/>
      <c r="AHV56" s="119"/>
      <c r="AHW56" s="119"/>
      <c r="AHX56" s="119"/>
      <c r="AHY56" s="119"/>
      <c r="AHZ56" s="119"/>
      <c r="AIA56" s="119"/>
      <c r="AIB56" s="119"/>
      <c r="AIC56" s="119"/>
      <c r="AID56" s="119"/>
      <c r="AIE56" s="119"/>
      <c r="AIF56" s="119"/>
      <c r="AIG56" s="119"/>
      <c r="AIH56" s="119"/>
      <c r="AII56" s="119"/>
      <c r="AIJ56" s="119"/>
      <c r="AIK56" s="119"/>
      <c r="AIL56" s="119"/>
      <c r="AIM56" s="119"/>
      <c r="AIN56" s="119"/>
      <c r="AIO56" s="119"/>
      <c r="AIP56" s="119"/>
      <c r="AIQ56" s="119"/>
      <c r="AIR56" s="119"/>
      <c r="AIS56" s="119"/>
      <c r="AIT56" s="119"/>
      <c r="AIU56" s="119"/>
      <c r="AIV56" s="119"/>
      <c r="AIW56" s="119"/>
      <c r="AIX56" s="119"/>
      <c r="AIY56" s="119"/>
      <c r="AIZ56" s="119"/>
      <c r="AJA56" s="119"/>
      <c r="AJB56" s="119"/>
      <c r="AJC56" s="119"/>
      <c r="AJD56" s="119"/>
      <c r="AJE56" s="119"/>
      <c r="AJF56" s="119"/>
      <c r="AJG56" s="119"/>
      <c r="AJH56" s="119"/>
      <c r="AJI56" s="119"/>
      <c r="AJJ56" s="119"/>
      <c r="AJK56" s="119"/>
      <c r="AJL56" s="119"/>
      <c r="AJM56" s="119"/>
      <c r="AJN56" s="119"/>
      <c r="AJO56" s="119"/>
      <c r="AJP56" s="119"/>
      <c r="AJQ56" s="119"/>
      <c r="AJR56" s="119"/>
      <c r="AJS56" s="119"/>
      <c r="AJT56" s="119"/>
      <c r="AJU56" s="119"/>
      <c r="AJV56" s="119"/>
      <c r="AJW56" s="119"/>
      <c r="AJX56" s="119"/>
      <c r="AJY56" s="119"/>
      <c r="AJZ56" s="119"/>
      <c r="AKA56" s="119"/>
      <c r="AKB56" s="119"/>
      <c r="AKC56" s="119"/>
      <c r="AKD56" s="119"/>
      <c r="AKE56" s="119"/>
      <c r="AKF56" s="119"/>
      <c r="AKG56" s="119"/>
      <c r="AKH56" s="119"/>
      <c r="AKI56" s="119"/>
      <c r="AKJ56" s="119"/>
      <c r="AKK56" s="119"/>
      <c r="AKL56" s="119"/>
      <c r="AKM56" s="119"/>
      <c r="AKN56" s="119"/>
      <c r="AKO56" s="119"/>
      <c r="AKP56" s="119"/>
      <c r="AKQ56" s="119"/>
      <c r="AKR56" s="119"/>
      <c r="AKS56" s="119"/>
      <c r="AKT56" s="119"/>
      <c r="AKU56" s="119"/>
      <c r="AKV56" s="119"/>
      <c r="AKW56" s="119"/>
      <c r="AKX56" s="119"/>
      <c r="AKY56" s="119"/>
      <c r="AKZ56" s="119"/>
      <c r="ALA56" s="119"/>
      <c r="ALB56" s="119"/>
      <c r="ALC56" s="119"/>
      <c r="ALD56" s="119"/>
      <c r="ALE56" s="119"/>
      <c r="ALF56" s="119"/>
      <c r="ALG56" s="119"/>
      <c r="ALH56" s="119"/>
      <c r="ALI56" s="119"/>
      <c r="ALJ56" s="119"/>
      <c r="ALK56" s="119"/>
      <c r="ALL56" s="119"/>
      <c r="ALM56" s="119"/>
      <c r="ALN56" s="119"/>
      <c r="ALO56" s="119"/>
      <c r="ALP56" s="119"/>
      <c r="ALQ56" s="119"/>
      <c r="ALR56" s="119"/>
      <c r="ALS56" s="119"/>
      <c r="ALT56" s="119"/>
      <c r="ALU56" s="119"/>
      <c r="ALV56" s="119"/>
      <c r="ALW56" s="119"/>
      <c r="ALX56" s="119"/>
      <c r="ALY56" s="119"/>
      <c r="ALZ56" s="119"/>
      <c r="AMA56" s="119"/>
      <c r="AMB56" s="119"/>
      <c r="AMC56" s="119"/>
      <c r="AMD56" s="119"/>
      <c r="AME56" s="119"/>
      <c r="AMF56" s="119"/>
      <c r="AMG56" s="119"/>
      <c r="AMH56" s="119"/>
      <c r="AMI56" s="119"/>
    </row>
    <row r="57" spans="1:1023" s="125" customFormat="1" ht="18.75" customHeight="1">
      <c r="A57" s="158" t="s">
        <v>273</v>
      </c>
      <c r="B57" s="160">
        <v>2.5</v>
      </c>
      <c r="C57" s="142"/>
      <c r="D57" s="131">
        <f t="shared" si="7"/>
        <v>0</v>
      </c>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119"/>
      <c r="CO57" s="119"/>
      <c r="CP57" s="119"/>
      <c r="CQ57" s="119"/>
      <c r="CR57" s="119"/>
      <c r="CS57" s="119"/>
      <c r="CT57" s="119"/>
      <c r="CU57" s="119"/>
      <c r="CV57" s="119"/>
      <c r="CW57" s="119"/>
      <c r="CX57" s="119"/>
      <c r="CY57" s="119"/>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19"/>
      <c r="EG57" s="119"/>
      <c r="EH57" s="119"/>
      <c r="EI57" s="119"/>
      <c r="EJ57" s="119"/>
      <c r="EK57" s="119"/>
      <c r="EL57" s="119"/>
      <c r="EM57" s="119"/>
      <c r="EN57" s="119"/>
      <c r="EO57" s="119"/>
      <c r="EP57" s="119"/>
      <c r="EQ57" s="119"/>
      <c r="ER57" s="119"/>
      <c r="ES57" s="119"/>
      <c r="ET57" s="119"/>
      <c r="EU57" s="119"/>
      <c r="EV57" s="119"/>
      <c r="EW57" s="119"/>
      <c r="EX57" s="119"/>
      <c r="EY57" s="119"/>
      <c r="EZ57" s="119"/>
      <c r="FA57" s="119"/>
      <c r="FB57" s="119"/>
      <c r="FC57" s="119"/>
      <c r="FD57" s="119"/>
      <c r="FE57" s="119"/>
      <c r="FF57" s="119"/>
      <c r="FG57" s="119"/>
      <c r="FH57" s="119"/>
      <c r="FI57" s="119"/>
      <c r="FJ57" s="119"/>
      <c r="FK57" s="119"/>
      <c r="FL57" s="119"/>
      <c r="FM57" s="119"/>
      <c r="FN57" s="119"/>
      <c r="FO57" s="119"/>
      <c r="FP57" s="119"/>
      <c r="FQ57" s="119"/>
      <c r="FR57" s="119"/>
      <c r="FS57" s="119"/>
      <c r="FT57" s="119"/>
      <c r="FU57" s="119"/>
      <c r="FV57" s="119"/>
      <c r="FW57" s="119"/>
      <c r="FX57" s="119"/>
      <c r="FY57" s="119"/>
      <c r="FZ57" s="119"/>
      <c r="GA57" s="119"/>
      <c r="GB57" s="119"/>
      <c r="GC57" s="119"/>
      <c r="GD57" s="119"/>
      <c r="GE57" s="119"/>
      <c r="GF57" s="119"/>
      <c r="GG57" s="119"/>
      <c r="GH57" s="119"/>
      <c r="GI57" s="119"/>
      <c r="GJ57" s="119"/>
      <c r="GK57" s="119"/>
      <c r="GL57" s="119"/>
      <c r="GM57" s="119"/>
      <c r="GN57" s="119"/>
      <c r="GO57" s="119"/>
      <c r="GP57" s="119"/>
      <c r="GQ57" s="119"/>
      <c r="GR57" s="119"/>
      <c r="GS57" s="119"/>
      <c r="GT57" s="119"/>
      <c r="GU57" s="119"/>
      <c r="GV57" s="119"/>
      <c r="GW57" s="119"/>
      <c r="GX57" s="119"/>
      <c r="GY57" s="119"/>
      <c r="GZ57" s="119"/>
      <c r="HA57" s="119"/>
      <c r="HB57" s="119"/>
      <c r="HC57" s="119"/>
      <c r="HD57" s="119"/>
      <c r="HE57" s="119"/>
      <c r="HF57" s="119"/>
      <c r="HG57" s="119"/>
      <c r="HH57" s="119"/>
      <c r="HI57" s="119"/>
      <c r="HJ57" s="119"/>
      <c r="HK57" s="119"/>
      <c r="HL57" s="119"/>
      <c r="HM57" s="119"/>
      <c r="HN57" s="119"/>
      <c r="HO57" s="119"/>
      <c r="HP57" s="119"/>
      <c r="HQ57" s="119"/>
      <c r="HR57" s="119"/>
      <c r="HS57" s="119"/>
      <c r="HT57" s="119"/>
      <c r="HU57" s="119"/>
      <c r="HV57" s="119"/>
      <c r="HW57" s="119"/>
      <c r="HX57" s="119"/>
      <c r="HY57" s="119"/>
      <c r="HZ57" s="119"/>
      <c r="IA57" s="119"/>
      <c r="IB57" s="119"/>
      <c r="IC57" s="119"/>
      <c r="ID57" s="119"/>
      <c r="IE57" s="119"/>
      <c r="IF57" s="119"/>
      <c r="IG57" s="119"/>
      <c r="IH57" s="119"/>
      <c r="II57" s="119"/>
      <c r="IJ57" s="119"/>
      <c r="IK57" s="119"/>
      <c r="IL57" s="119"/>
      <c r="IM57" s="119"/>
      <c r="IN57" s="119"/>
      <c r="IO57" s="119"/>
      <c r="IP57" s="119"/>
      <c r="IQ57" s="119"/>
      <c r="IR57" s="119"/>
      <c r="IS57" s="119"/>
      <c r="IT57" s="119"/>
      <c r="IU57" s="119"/>
      <c r="IV57" s="119"/>
      <c r="IW57" s="119"/>
      <c r="IX57" s="119"/>
      <c r="IY57" s="119"/>
      <c r="IZ57" s="119"/>
      <c r="JA57" s="119"/>
      <c r="JB57" s="119"/>
      <c r="JC57" s="119"/>
      <c r="JD57" s="119"/>
      <c r="JE57" s="119"/>
      <c r="JF57" s="119"/>
      <c r="JG57" s="119"/>
      <c r="JH57" s="119"/>
      <c r="JI57" s="119"/>
      <c r="JJ57" s="119"/>
      <c r="JK57" s="119"/>
      <c r="JL57" s="119"/>
      <c r="JM57" s="119"/>
      <c r="JN57" s="119"/>
      <c r="JO57" s="119"/>
      <c r="JP57" s="119"/>
      <c r="JQ57" s="119"/>
      <c r="JR57" s="119"/>
      <c r="JS57" s="119"/>
      <c r="JT57" s="119"/>
      <c r="JU57" s="119"/>
      <c r="JV57" s="119"/>
      <c r="JW57" s="119"/>
      <c r="JX57" s="119"/>
      <c r="JY57" s="119"/>
      <c r="JZ57" s="119"/>
      <c r="KA57" s="119"/>
      <c r="KB57" s="119"/>
      <c r="KC57" s="119"/>
      <c r="KD57" s="119"/>
      <c r="KE57" s="119"/>
      <c r="KF57" s="119"/>
      <c r="KG57" s="119"/>
      <c r="KH57" s="119"/>
      <c r="KI57" s="119"/>
      <c r="KJ57" s="119"/>
      <c r="KK57" s="119"/>
      <c r="KL57" s="119"/>
      <c r="KM57" s="119"/>
      <c r="KN57" s="119"/>
      <c r="KO57" s="119"/>
      <c r="KP57" s="119"/>
      <c r="KQ57" s="119"/>
      <c r="KR57" s="119"/>
      <c r="KS57" s="119"/>
      <c r="KT57" s="119"/>
      <c r="KU57" s="119"/>
      <c r="KV57" s="119"/>
      <c r="KW57" s="119"/>
      <c r="KX57" s="119"/>
      <c r="KY57" s="119"/>
      <c r="KZ57" s="119"/>
      <c r="LA57" s="119"/>
      <c r="LB57" s="119"/>
      <c r="LC57" s="119"/>
      <c r="LD57" s="119"/>
      <c r="LE57" s="119"/>
      <c r="LF57" s="119"/>
      <c r="LG57" s="119"/>
      <c r="LH57" s="119"/>
      <c r="LI57" s="119"/>
      <c r="LJ57" s="119"/>
      <c r="LK57" s="119"/>
      <c r="LL57" s="119"/>
      <c r="LM57" s="119"/>
      <c r="LN57" s="119"/>
      <c r="LO57" s="119"/>
      <c r="LP57" s="119"/>
      <c r="LQ57" s="119"/>
      <c r="LR57" s="119"/>
      <c r="LS57" s="119"/>
      <c r="LT57" s="119"/>
      <c r="LU57" s="119"/>
      <c r="LV57" s="119"/>
      <c r="LW57" s="119"/>
      <c r="LX57" s="119"/>
      <c r="LY57" s="119"/>
      <c r="LZ57" s="119"/>
      <c r="MA57" s="119"/>
      <c r="MB57" s="119"/>
      <c r="MC57" s="119"/>
      <c r="MD57" s="119"/>
      <c r="ME57" s="119"/>
      <c r="MF57" s="119"/>
      <c r="MG57" s="119"/>
      <c r="MH57" s="119"/>
      <c r="MI57" s="119"/>
      <c r="MJ57" s="119"/>
      <c r="MK57" s="119"/>
      <c r="ML57" s="119"/>
      <c r="MM57" s="119"/>
      <c r="MN57" s="119"/>
      <c r="MO57" s="119"/>
      <c r="MP57" s="119"/>
      <c r="MQ57" s="119"/>
      <c r="MR57" s="119"/>
      <c r="MS57" s="119"/>
      <c r="MT57" s="119"/>
      <c r="MU57" s="119"/>
      <c r="MV57" s="119"/>
      <c r="MW57" s="119"/>
      <c r="MX57" s="119"/>
      <c r="MY57" s="119"/>
      <c r="MZ57" s="119"/>
      <c r="NA57" s="119"/>
      <c r="NB57" s="119"/>
      <c r="NC57" s="119"/>
      <c r="ND57" s="119"/>
      <c r="NE57" s="119"/>
      <c r="NF57" s="119"/>
      <c r="NG57" s="119"/>
      <c r="NH57" s="119"/>
      <c r="NI57" s="119"/>
      <c r="NJ57" s="119"/>
      <c r="NK57" s="119"/>
      <c r="NL57" s="119"/>
      <c r="NM57" s="119"/>
      <c r="NN57" s="119"/>
      <c r="NO57" s="119"/>
      <c r="NP57" s="119"/>
      <c r="NQ57" s="119"/>
      <c r="NR57" s="119"/>
      <c r="NS57" s="119"/>
      <c r="NT57" s="119"/>
      <c r="NU57" s="119"/>
      <c r="NV57" s="119"/>
      <c r="NW57" s="119"/>
      <c r="NX57" s="119"/>
      <c r="NY57" s="119"/>
      <c r="NZ57" s="119"/>
      <c r="OA57" s="119"/>
      <c r="OB57" s="119"/>
      <c r="OC57" s="119"/>
      <c r="OD57" s="119"/>
      <c r="OE57" s="119"/>
      <c r="OF57" s="119"/>
      <c r="OG57" s="119"/>
      <c r="OH57" s="119"/>
      <c r="OI57" s="119"/>
      <c r="OJ57" s="119"/>
      <c r="OK57" s="119"/>
      <c r="OL57" s="119"/>
      <c r="OM57" s="119"/>
      <c r="ON57" s="119"/>
      <c r="OO57" s="119"/>
      <c r="OP57" s="119"/>
      <c r="OQ57" s="119"/>
      <c r="OR57" s="119"/>
      <c r="OS57" s="119"/>
      <c r="OT57" s="119"/>
      <c r="OU57" s="119"/>
      <c r="OV57" s="119"/>
      <c r="OW57" s="119"/>
      <c r="OX57" s="119"/>
      <c r="OY57" s="119"/>
      <c r="OZ57" s="119"/>
      <c r="PA57" s="119"/>
      <c r="PB57" s="119"/>
      <c r="PC57" s="119"/>
      <c r="PD57" s="119"/>
      <c r="PE57" s="119"/>
      <c r="PF57" s="119"/>
      <c r="PG57" s="119"/>
      <c r="PH57" s="119"/>
      <c r="PI57" s="119"/>
      <c r="PJ57" s="119"/>
      <c r="PK57" s="119"/>
      <c r="PL57" s="119"/>
      <c r="PM57" s="119"/>
      <c r="PN57" s="119"/>
      <c r="PO57" s="119"/>
      <c r="PP57" s="119"/>
      <c r="PQ57" s="119"/>
      <c r="PR57" s="119"/>
      <c r="PS57" s="119"/>
      <c r="PT57" s="119"/>
      <c r="PU57" s="119"/>
      <c r="PV57" s="119"/>
      <c r="PW57" s="119"/>
      <c r="PX57" s="119"/>
      <c r="PY57" s="119"/>
      <c r="PZ57" s="119"/>
      <c r="QA57" s="119"/>
      <c r="QB57" s="119"/>
      <c r="QC57" s="119"/>
      <c r="QD57" s="119"/>
      <c r="QE57" s="119"/>
      <c r="QF57" s="119"/>
      <c r="QG57" s="119"/>
      <c r="QH57" s="119"/>
      <c r="QI57" s="119"/>
      <c r="QJ57" s="119"/>
      <c r="QK57" s="119"/>
      <c r="QL57" s="119"/>
      <c r="QM57" s="119"/>
      <c r="QN57" s="119"/>
      <c r="QO57" s="119"/>
      <c r="QP57" s="119"/>
      <c r="QQ57" s="119"/>
      <c r="QR57" s="119"/>
      <c r="QS57" s="119"/>
      <c r="QT57" s="119"/>
      <c r="QU57" s="119"/>
      <c r="QV57" s="119"/>
      <c r="QW57" s="119"/>
      <c r="QX57" s="119"/>
      <c r="QY57" s="119"/>
      <c r="QZ57" s="119"/>
      <c r="RA57" s="119"/>
      <c r="RB57" s="119"/>
      <c r="RC57" s="119"/>
      <c r="RD57" s="119"/>
      <c r="RE57" s="119"/>
      <c r="RF57" s="119"/>
      <c r="RG57" s="119"/>
      <c r="RH57" s="119"/>
      <c r="RI57" s="119"/>
      <c r="RJ57" s="119"/>
      <c r="RK57" s="119"/>
      <c r="RL57" s="119"/>
      <c r="RM57" s="119"/>
      <c r="RN57" s="119"/>
      <c r="RO57" s="119"/>
      <c r="RP57" s="119"/>
      <c r="RQ57" s="119"/>
      <c r="RR57" s="119"/>
      <c r="RS57" s="119"/>
      <c r="RT57" s="119"/>
      <c r="RU57" s="119"/>
      <c r="RV57" s="119"/>
      <c r="RW57" s="119"/>
      <c r="RX57" s="119"/>
      <c r="RY57" s="119"/>
      <c r="RZ57" s="119"/>
      <c r="SA57" s="119"/>
      <c r="SB57" s="119"/>
      <c r="SC57" s="119"/>
      <c r="SD57" s="119"/>
      <c r="SE57" s="119"/>
      <c r="SF57" s="119"/>
      <c r="SG57" s="119"/>
      <c r="SH57" s="119"/>
      <c r="SI57" s="119"/>
      <c r="SJ57" s="119"/>
      <c r="SK57" s="119"/>
      <c r="SL57" s="119"/>
      <c r="SM57" s="119"/>
      <c r="SN57" s="119"/>
      <c r="SO57" s="119"/>
      <c r="SP57" s="119"/>
      <c r="SQ57" s="119"/>
      <c r="SR57" s="119"/>
      <c r="SS57" s="119"/>
      <c r="ST57" s="119"/>
      <c r="SU57" s="119"/>
      <c r="SV57" s="119"/>
      <c r="SW57" s="119"/>
      <c r="SX57" s="119"/>
      <c r="SY57" s="119"/>
      <c r="SZ57" s="119"/>
      <c r="TA57" s="119"/>
      <c r="TB57" s="119"/>
      <c r="TC57" s="119"/>
      <c r="TD57" s="119"/>
      <c r="TE57" s="119"/>
      <c r="TF57" s="119"/>
      <c r="TG57" s="119"/>
      <c r="TH57" s="119"/>
      <c r="TI57" s="119"/>
      <c r="TJ57" s="119"/>
      <c r="TK57" s="119"/>
      <c r="TL57" s="119"/>
      <c r="TM57" s="119"/>
      <c r="TN57" s="119"/>
      <c r="TO57" s="119"/>
      <c r="TP57" s="119"/>
      <c r="TQ57" s="119"/>
      <c r="TR57" s="119"/>
      <c r="TS57" s="119"/>
      <c r="TT57" s="119"/>
      <c r="TU57" s="119"/>
      <c r="TV57" s="119"/>
      <c r="TW57" s="119"/>
      <c r="TX57" s="119"/>
      <c r="TY57" s="119"/>
      <c r="TZ57" s="119"/>
      <c r="UA57" s="119"/>
      <c r="UB57" s="119"/>
      <c r="UC57" s="119"/>
      <c r="UD57" s="119"/>
      <c r="UE57" s="119"/>
      <c r="UF57" s="119"/>
      <c r="UG57" s="119"/>
      <c r="UH57" s="119"/>
      <c r="UI57" s="119"/>
      <c r="UJ57" s="119"/>
      <c r="UK57" s="119"/>
      <c r="UL57" s="119"/>
      <c r="UM57" s="119"/>
      <c r="UN57" s="119"/>
      <c r="UO57" s="119"/>
      <c r="UP57" s="119"/>
      <c r="UQ57" s="119"/>
      <c r="UR57" s="119"/>
      <c r="US57" s="119"/>
      <c r="UT57" s="119"/>
      <c r="UU57" s="119"/>
      <c r="UV57" s="119"/>
      <c r="UW57" s="119"/>
      <c r="UX57" s="119"/>
      <c r="UY57" s="119"/>
      <c r="UZ57" s="119"/>
      <c r="VA57" s="119"/>
      <c r="VB57" s="119"/>
      <c r="VC57" s="119"/>
      <c r="VD57" s="119"/>
      <c r="VE57" s="119"/>
      <c r="VF57" s="119"/>
      <c r="VG57" s="119"/>
      <c r="VH57" s="119"/>
      <c r="VI57" s="119"/>
      <c r="VJ57" s="119"/>
      <c r="VK57" s="119"/>
      <c r="VL57" s="119"/>
      <c r="VM57" s="119"/>
      <c r="VN57" s="119"/>
      <c r="VO57" s="119"/>
      <c r="VP57" s="119"/>
      <c r="VQ57" s="119"/>
      <c r="VR57" s="119"/>
      <c r="VS57" s="119"/>
      <c r="VT57" s="119"/>
      <c r="VU57" s="119"/>
      <c r="VV57" s="119"/>
      <c r="VW57" s="119"/>
      <c r="VX57" s="119"/>
      <c r="VY57" s="119"/>
      <c r="VZ57" s="119"/>
      <c r="WA57" s="119"/>
      <c r="WB57" s="119"/>
      <c r="WC57" s="119"/>
      <c r="WD57" s="119"/>
      <c r="WE57" s="119"/>
      <c r="WF57" s="119"/>
      <c r="WG57" s="119"/>
      <c r="WH57" s="119"/>
      <c r="WI57" s="119"/>
      <c r="WJ57" s="119"/>
      <c r="WK57" s="119"/>
      <c r="WL57" s="119"/>
      <c r="WM57" s="119"/>
      <c r="WN57" s="119"/>
      <c r="WO57" s="119"/>
      <c r="WP57" s="119"/>
      <c r="WQ57" s="119"/>
      <c r="WR57" s="119"/>
      <c r="WS57" s="119"/>
      <c r="WT57" s="119"/>
      <c r="WU57" s="119"/>
      <c r="WV57" s="119"/>
      <c r="WW57" s="119"/>
      <c r="WX57" s="119"/>
      <c r="WY57" s="119"/>
      <c r="WZ57" s="119"/>
      <c r="XA57" s="119"/>
      <c r="XB57" s="119"/>
      <c r="XC57" s="119"/>
      <c r="XD57" s="119"/>
      <c r="XE57" s="119"/>
      <c r="XF57" s="119"/>
      <c r="XG57" s="119"/>
      <c r="XH57" s="119"/>
      <c r="XI57" s="119"/>
      <c r="XJ57" s="119"/>
      <c r="XK57" s="119"/>
      <c r="XL57" s="119"/>
      <c r="XM57" s="119"/>
      <c r="XN57" s="119"/>
      <c r="XO57" s="119"/>
      <c r="XP57" s="119"/>
      <c r="XQ57" s="119"/>
      <c r="XR57" s="119"/>
      <c r="XS57" s="119"/>
      <c r="XT57" s="119"/>
      <c r="XU57" s="119"/>
      <c r="XV57" s="119"/>
      <c r="XW57" s="119"/>
      <c r="XX57" s="119"/>
      <c r="XY57" s="119"/>
      <c r="XZ57" s="119"/>
      <c r="YA57" s="119"/>
      <c r="YB57" s="119"/>
      <c r="YC57" s="119"/>
      <c r="YD57" s="119"/>
      <c r="YE57" s="119"/>
      <c r="YF57" s="119"/>
      <c r="YG57" s="119"/>
      <c r="YH57" s="119"/>
      <c r="YI57" s="119"/>
      <c r="YJ57" s="119"/>
      <c r="YK57" s="119"/>
      <c r="YL57" s="119"/>
      <c r="YM57" s="119"/>
      <c r="YN57" s="119"/>
      <c r="YO57" s="119"/>
      <c r="YP57" s="119"/>
      <c r="YQ57" s="119"/>
      <c r="YR57" s="119"/>
      <c r="YS57" s="119"/>
      <c r="YT57" s="119"/>
      <c r="YU57" s="119"/>
      <c r="YV57" s="119"/>
      <c r="YW57" s="119"/>
      <c r="YX57" s="119"/>
      <c r="YY57" s="119"/>
      <c r="YZ57" s="119"/>
      <c r="ZA57" s="119"/>
      <c r="ZB57" s="119"/>
      <c r="ZC57" s="119"/>
      <c r="ZD57" s="119"/>
      <c r="ZE57" s="119"/>
      <c r="ZF57" s="119"/>
      <c r="ZG57" s="119"/>
      <c r="ZH57" s="119"/>
      <c r="ZI57" s="119"/>
      <c r="ZJ57" s="119"/>
      <c r="ZK57" s="119"/>
      <c r="ZL57" s="119"/>
      <c r="ZM57" s="119"/>
      <c r="ZN57" s="119"/>
      <c r="ZO57" s="119"/>
      <c r="ZP57" s="119"/>
      <c r="ZQ57" s="119"/>
      <c r="ZR57" s="119"/>
      <c r="ZS57" s="119"/>
      <c r="ZT57" s="119"/>
      <c r="ZU57" s="119"/>
      <c r="ZV57" s="119"/>
      <c r="ZW57" s="119"/>
      <c r="ZX57" s="119"/>
      <c r="ZY57" s="119"/>
      <c r="ZZ57" s="119"/>
      <c r="AAA57" s="119"/>
      <c r="AAB57" s="119"/>
      <c r="AAC57" s="119"/>
      <c r="AAD57" s="119"/>
      <c r="AAE57" s="119"/>
      <c r="AAF57" s="119"/>
      <c r="AAG57" s="119"/>
      <c r="AAH57" s="119"/>
      <c r="AAI57" s="119"/>
      <c r="AAJ57" s="119"/>
      <c r="AAK57" s="119"/>
      <c r="AAL57" s="119"/>
      <c r="AAM57" s="119"/>
      <c r="AAN57" s="119"/>
      <c r="AAO57" s="119"/>
      <c r="AAP57" s="119"/>
      <c r="AAQ57" s="119"/>
      <c r="AAR57" s="119"/>
      <c r="AAS57" s="119"/>
      <c r="AAT57" s="119"/>
      <c r="AAU57" s="119"/>
      <c r="AAV57" s="119"/>
      <c r="AAW57" s="119"/>
      <c r="AAX57" s="119"/>
      <c r="AAY57" s="119"/>
      <c r="AAZ57" s="119"/>
      <c r="ABA57" s="119"/>
      <c r="ABB57" s="119"/>
      <c r="ABC57" s="119"/>
      <c r="ABD57" s="119"/>
      <c r="ABE57" s="119"/>
      <c r="ABF57" s="119"/>
      <c r="ABG57" s="119"/>
      <c r="ABH57" s="119"/>
      <c r="ABI57" s="119"/>
      <c r="ABJ57" s="119"/>
      <c r="ABK57" s="119"/>
      <c r="ABL57" s="119"/>
      <c r="ABM57" s="119"/>
      <c r="ABN57" s="119"/>
      <c r="ABO57" s="119"/>
      <c r="ABP57" s="119"/>
      <c r="ABQ57" s="119"/>
      <c r="ABR57" s="119"/>
      <c r="ABS57" s="119"/>
      <c r="ABT57" s="119"/>
      <c r="ABU57" s="119"/>
      <c r="ABV57" s="119"/>
      <c r="ABW57" s="119"/>
      <c r="ABX57" s="119"/>
      <c r="ABY57" s="119"/>
      <c r="ABZ57" s="119"/>
      <c r="ACA57" s="119"/>
      <c r="ACB57" s="119"/>
      <c r="ACC57" s="119"/>
      <c r="ACD57" s="119"/>
      <c r="ACE57" s="119"/>
      <c r="ACF57" s="119"/>
      <c r="ACG57" s="119"/>
      <c r="ACH57" s="119"/>
      <c r="ACI57" s="119"/>
      <c r="ACJ57" s="119"/>
      <c r="ACK57" s="119"/>
      <c r="ACL57" s="119"/>
      <c r="ACM57" s="119"/>
      <c r="ACN57" s="119"/>
      <c r="ACO57" s="119"/>
      <c r="ACP57" s="119"/>
      <c r="ACQ57" s="119"/>
      <c r="ACR57" s="119"/>
      <c r="ACS57" s="119"/>
      <c r="ACT57" s="119"/>
      <c r="ACU57" s="119"/>
      <c r="ACV57" s="119"/>
      <c r="ACW57" s="119"/>
      <c r="ACX57" s="119"/>
      <c r="ACY57" s="119"/>
      <c r="ACZ57" s="119"/>
      <c r="ADA57" s="119"/>
      <c r="ADB57" s="119"/>
      <c r="ADC57" s="119"/>
      <c r="ADD57" s="119"/>
      <c r="ADE57" s="119"/>
      <c r="ADF57" s="119"/>
      <c r="ADG57" s="119"/>
      <c r="ADH57" s="119"/>
      <c r="ADI57" s="119"/>
      <c r="ADJ57" s="119"/>
      <c r="ADK57" s="119"/>
      <c r="ADL57" s="119"/>
      <c r="ADM57" s="119"/>
      <c r="ADN57" s="119"/>
      <c r="ADO57" s="119"/>
      <c r="ADP57" s="119"/>
      <c r="ADQ57" s="119"/>
      <c r="ADR57" s="119"/>
      <c r="ADS57" s="119"/>
      <c r="ADT57" s="119"/>
      <c r="ADU57" s="119"/>
      <c r="ADV57" s="119"/>
      <c r="ADW57" s="119"/>
      <c r="ADX57" s="119"/>
      <c r="ADY57" s="119"/>
      <c r="ADZ57" s="119"/>
      <c r="AEA57" s="119"/>
      <c r="AEB57" s="119"/>
      <c r="AEC57" s="119"/>
      <c r="AED57" s="119"/>
      <c r="AEE57" s="119"/>
      <c r="AEF57" s="119"/>
      <c r="AEG57" s="119"/>
      <c r="AEH57" s="119"/>
      <c r="AEI57" s="119"/>
      <c r="AEJ57" s="119"/>
      <c r="AEK57" s="119"/>
      <c r="AEL57" s="119"/>
      <c r="AEM57" s="119"/>
      <c r="AEN57" s="119"/>
      <c r="AEO57" s="119"/>
      <c r="AEP57" s="119"/>
      <c r="AEQ57" s="119"/>
      <c r="AER57" s="119"/>
      <c r="AES57" s="119"/>
      <c r="AET57" s="119"/>
      <c r="AEU57" s="119"/>
      <c r="AEV57" s="119"/>
      <c r="AEW57" s="119"/>
      <c r="AEX57" s="119"/>
      <c r="AEY57" s="119"/>
      <c r="AEZ57" s="119"/>
      <c r="AFA57" s="119"/>
      <c r="AFB57" s="119"/>
      <c r="AFC57" s="119"/>
      <c r="AFD57" s="119"/>
      <c r="AFE57" s="119"/>
      <c r="AFF57" s="119"/>
      <c r="AFG57" s="119"/>
      <c r="AFH57" s="119"/>
      <c r="AFI57" s="119"/>
      <c r="AFJ57" s="119"/>
      <c r="AFK57" s="119"/>
      <c r="AFL57" s="119"/>
      <c r="AFM57" s="119"/>
      <c r="AFN57" s="119"/>
      <c r="AFO57" s="119"/>
      <c r="AFP57" s="119"/>
      <c r="AFQ57" s="119"/>
      <c r="AFR57" s="119"/>
      <c r="AFS57" s="119"/>
      <c r="AFT57" s="119"/>
      <c r="AFU57" s="119"/>
      <c r="AFV57" s="119"/>
      <c r="AFW57" s="119"/>
      <c r="AFX57" s="119"/>
      <c r="AFY57" s="119"/>
      <c r="AFZ57" s="119"/>
      <c r="AGA57" s="119"/>
      <c r="AGB57" s="119"/>
      <c r="AGC57" s="119"/>
      <c r="AGD57" s="119"/>
      <c r="AGE57" s="119"/>
      <c r="AGF57" s="119"/>
      <c r="AGG57" s="119"/>
      <c r="AGH57" s="119"/>
      <c r="AGI57" s="119"/>
      <c r="AGJ57" s="119"/>
      <c r="AGK57" s="119"/>
      <c r="AGL57" s="119"/>
      <c r="AGM57" s="119"/>
      <c r="AGN57" s="119"/>
      <c r="AGO57" s="119"/>
      <c r="AGP57" s="119"/>
      <c r="AGQ57" s="119"/>
      <c r="AGR57" s="119"/>
      <c r="AGS57" s="119"/>
      <c r="AGT57" s="119"/>
      <c r="AGU57" s="119"/>
      <c r="AGV57" s="119"/>
      <c r="AGW57" s="119"/>
      <c r="AGX57" s="119"/>
      <c r="AGY57" s="119"/>
      <c r="AGZ57" s="119"/>
      <c r="AHA57" s="119"/>
      <c r="AHB57" s="119"/>
      <c r="AHC57" s="119"/>
      <c r="AHD57" s="119"/>
      <c r="AHE57" s="119"/>
      <c r="AHF57" s="119"/>
      <c r="AHG57" s="119"/>
      <c r="AHH57" s="119"/>
      <c r="AHI57" s="119"/>
      <c r="AHJ57" s="119"/>
      <c r="AHK57" s="119"/>
      <c r="AHL57" s="119"/>
      <c r="AHM57" s="119"/>
      <c r="AHN57" s="119"/>
      <c r="AHO57" s="119"/>
      <c r="AHP57" s="119"/>
      <c r="AHQ57" s="119"/>
      <c r="AHR57" s="119"/>
      <c r="AHS57" s="119"/>
      <c r="AHT57" s="119"/>
      <c r="AHU57" s="119"/>
      <c r="AHV57" s="119"/>
      <c r="AHW57" s="119"/>
      <c r="AHX57" s="119"/>
      <c r="AHY57" s="119"/>
      <c r="AHZ57" s="119"/>
      <c r="AIA57" s="119"/>
      <c r="AIB57" s="119"/>
      <c r="AIC57" s="119"/>
      <c r="AID57" s="119"/>
      <c r="AIE57" s="119"/>
      <c r="AIF57" s="119"/>
      <c r="AIG57" s="119"/>
      <c r="AIH57" s="119"/>
      <c r="AII57" s="119"/>
      <c r="AIJ57" s="119"/>
      <c r="AIK57" s="119"/>
      <c r="AIL57" s="119"/>
      <c r="AIM57" s="119"/>
      <c r="AIN57" s="119"/>
      <c r="AIO57" s="119"/>
      <c r="AIP57" s="119"/>
      <c r="AIQ57" s="119"/>
      <c r="AIR57" s="119"/>
      <c r="AIS57" s="119"/>
      <c r="AIT57" s="119"/>
      <c r="AIU57" s="119"/>
      <c r="AIV57" s="119"/>
      <c r="AIW57" s="119"/>
      <c r="AIX57" s="119"/>
      <c r="AIY57" s="119"/>
      <c r="AIZ57" s="119"/>
      <c r="AJA57" s="119"/>
      <c r="AJB57" s="119"/>
      <c r="AJC57" s="119"/>
      <c r="AJD57" s="119"/>
      <c r="AJE57" s="119"/>
      <c r="AJF57" s="119"/>
      <c r="AJG57" s="119"/>
      <c r="AJH57" s="119"/>
      <c r="AJI57" s="119"/>
      <c r="AJJ57" s="119"/>
      <c r="AJK57" s="119"/>
      <c r="AJL57" s="119"/>
      <c r="AJM57" s="119"/>
      <c r="AJN57" s="119"/>
      <c r="AJO57" s="119"/>
      <c r="AJP57" s="119"/>
      <c r="AJQ57" s="119"/>
      <c r="AJR57" s="119"/>
      <c r="AJS57" s="119"/>
      <c r="AJT57" s="119"/>
      <c r="AJU57" s="119"/>
      <c r="AJV57" s="119"/>
      <c r="AJW57" s="119"/>
      <c r="AJX57" s="119"/>
      <c r="AJY57" s="119"/>
      <c r="AJZ57" s="119"/>
      <c r="AKA57" s="119"/>
      <c r="AKB57" s="119"/>
      <c r="AKC57" s="119"/>
      <c r="AKD57" s="119"/>
      <c r="AKE57" s="119"/>
      <c r="AKF57" s="119"/>
      <c r="AKG57" s="119"/>
      <c r="AKH57" s="119"/>
      <c r="AKI57" s="119"/>
      <c r="AKJ57" s="119"/>
      <c r="AKK57" s="119"/>
      <c r="AKL57" s="119"/>
      <c r="AKM57" s="119"/>
      <c r="AKN57" s="119"/>
      <c r="AKO57" s="119"/>
      <c r="AKP57" s="119"/>
      <c r="AKQ57" s="119"/>
      <c r="AKR57" s="119"/>
      <c r="AKS57" s="119"/>
      <c r="AKT57" s="119"/>
      <c r="AKU57" s="119"/>
      <c r="AKV57" s="119"/>
      <c r="AKW57" s="119"/>
      <c r="AKX57" s="119"/>
      <c r="AKY57" s="119"/>
      <c r="AKZ57" s="119"/>
      <c r="ALA57" s="119"/>
      <c r="ALB57" s="119"/>
      <c r="ALC57" s="119"/>
      <c r="ALD57" s="119"/>
      <c r="ALE57" s="119"/>
      <c r="ALF57" s="119"/>
      <c r="ALG57" s="119"/>
      <c r="ALH57" s="119"/>
      <c r="ALI57" s="119"/>
      <c r="ALJ57" s="119"/>
      <c r="ALK57" s="119"/>
      <c r="ALL57" s="119"/>
      <c r="ALM57" s="119"/>
      <c r="ALN57" s="119"/>
      <c r="ALO57" s="119"/>
      <c r="ALP57" s="119"/>
      <c r="ALQ57" s="119"/>
      <c r="ALR57" s="119"/>
      <c r="ALS57" s="119"/>
      <c r="ALT57" s="119"/>
      <c r="ALU57" s="119"/>
      <c r="ALV57" s="119"/>
      <c r="ALW57" s="119"/>
      <c r="ALX57" s="119"/>
      <c r="ALY57" s="119"/>
      <c r="ALZ57" s="119"/>
      <c r="AMA57" s="119"/>
      <c r="AMB57" s="119"/>
      <c r="AMC57" s="119"/>
      <c r="AMD57" s="119"/>
      <c r="AME57" s="119"/>
      <c r="AMF57" s="119"/>
      <c r="AMG57" s="119"/>
      <c r="AMH57" s="119"/>
      <c r="AMI57" s="119"/>
    </row>
    <row r="58" spans="1:1023" s="125" customFormat="1" ht="18.75" customHeight="1">
      <c r="A58" s="158" t="s">
        <v>274</v>
      </c>
      <c r="B58" s="160">
        <v>2.5</v>
      </c>
      <c r="C58" s="142"/>
      <c r="D58" s="131">
        <f t="shared" si="7"/>
        <v>0</v>
      </c>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119"/>
      <c r="CQ58" s="119"/>
      <c r="CR58" s="119"/>
      <c r="CS58" s="119"/>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c r="FO58" s="119"/>
      <c r="FP58" s="119"/>
      <c r="FQ58" s="119"/>
      <c r="FR58" s="119"/>
      <c r="FS58" s="119"/>
      <c r="FT58" s="119"/>
      <c r="FU58" s="119"/>
      <c r="FV58" s="119"/>
      <c r="FW58" s="119"/>
      <c r="FX58" s="119"/>
      <c r="FY58" s="119"/>
      <c r="FZ58" s="119"/>
      <c r="GA58" s="119"/>
      <c r="GB58" s="119"/>
      <c r="GC58" s="119"/>
      <c r="GD58" s="119"/>
      <c r="GE58" s="119"/>
      <c r="GF58" s="119"/>
      <c r="GG58" s="119"/>
      <c r="GH58" s="119"/>
      <c r="GI58" s="119"/>
      <c r="GJ58" s="119"/>
      <c r="GK58" s="119"/>
      <c r="GL58" s="119"/>
      <c r="GM58" s="119"/>
      <c r="GN58" s="119"/>
      <c r="GO58" s="119"/>
      <c r="GP58" s="119"/>
      <c r="GQ58" s="119"/>
      <c r="GR58" s="119"/>
      <c r="GS58" s="119"/>
      <c r="GT58" s="119"/>
      <c r="GU58" s="119"/>
      <c r="GV58" s="119"/>
      <c r="GW58" s="119"/>
      <c r="GX58" s="119"/>
      <c r="GY58" s="119"/>
      <c r="GZ58" s="119"/>
      <c r="HA58" s="119"/>
      <c r="HB58" s="119"/>
      <c r="HC58" s="119"/>
      <c r="HD58" s="119"/>
      <c r="HE58" s="119"/>
      <c r="HF58" s="119"/>
      <c r="HG58" s="119"/>
      <c r="HH58" s="119"/>
      <c r="HI58" s="119"/>
      <c r="HJ58" s="119"/>
      <c r="HK58" s="119"/>
      <c r="HL58" s="119"/>
      <c r="HM58" s="119"/>
      <c r="HN58" s="119"/>
      <c r="HO58" s="119"/>
      <c r="HP58" s="119"/>
      <c r="HQ58" s="119"/>
      <c r="HR58" s="119"/>
      <c r="HS58" s="119"/>
      <c r="HT58" s="119"/>
      <c r="HU58" s="119"/>
      <c r="HV58" s="119"/>
      <c r="HW58" s="119"/>
      <c r="HX58" s="119"/>
      <c r="HY58" s="119"/>
      <c r="HZ58" s="119"/>
      <c r="IA58" s="119"/>
      <c r="IB58" s="119"/>
      <c r="IC58" s="119"/>
      <c r="ID58" s="119"/>
      <c r="IE58" s="119"/>
      <c r="IF58" s="119"/>
      <c r="IG58" s="119"/>
      <c r="IH58" s="119"/>
      <c r="II58" s="119"/>
      <c r="IJ58" s="119"/>
      <c r="IK58" s="119"/>
      <c r="IL58" s="119"/>
      <c r="IM58" s="119"/>
      <c r="IN58" s="119"/>
      <c r="IO58" s="119"/>
      <c r="IP58" s="119"/>
      <c r="IQ58" s="119"/>
      <c r="IR58" s="119"/>
      <c r="IS58" s="119"/>
      <c r="IT58" s="119"/>
      <c r="IU58" s="119"/>
      <c r="IV58" s="119"/>
      <c r="IW58" s="119"/>
      <c r="IX58" s="119"/>
      <c r="IY58" s="119"/>
      <c r="IZ58" s="119"/>
      <c r="JA58" s="119"/>
      <c r="JB58" s="119"/>
      <c r="JC58" s="119"/>
      <c r="JD58" s="119"/>
      <c r="JE58" s="119"/>
      <c r="JF58" s="119"/>
      <c r="JG58" s="119"/>
      <c r="JH58" s="119"/>
      <c r="JI58" s="119"/>
      <c r="JJ58" s="119"/>
      <c r="JK58" s="119"/>
      <c r="JL58" s="119"/>
      <c r="JM58" s="119"/>
      <c r="JN58" s="119"/>
      <c r="JO58" s="119"/>
      <c r="JP58" s="119"/>
      <c r="JQ58" s="119"/>
      <c r="JR58" s="119"/>
      <c r="JS58" s="119"/>
      <c r="JT58" s="119"/>
      <c r="JU58" s="119"/>
      <c r="JV58" s="119"/>
      <c r="JW58" s="119"/>
      <c r="JX58" s="119"/>
      <c r="JY58" s="119"/>
      <c r="JZ58" s="119"/>
      <c r="KA58" s="119"/>
      <c r="KB58" s="119"/>
      <c r="KC58" s="119"/>
      <c r="KD58" s="119"/>
      <c r="KE58" s="119"/>
      <c r="KF58" s="119"/>
      <c r="KG58" s="119"/>
      <c r="KH58" s="119"/>
      <c r="KI58" s="119"/>
      <c r="KJ58" s="119"/>
      <c r="KK58" s="119"/>
      <c r="KL58" s="119"/>
      <c r="KM58" s="119"/>
      <c r="KN58" s="119"/>
      <c r="KO58" s="119"/>
      <c r="KP58" s="119"/>
      <c r="KQ58" s="119"/>
      <c r="KR58" s="119"/>
      <c r="KS58" s="119"/>
      <c r="KT58" s="119"/>
      <c r="KU58" s="119"/>
      <c r="KV58" s="119"/>
      <c r="KW58" s="119"/>
      <c r="KX58" s="119"/>
      <c r="KY58" s="119"/>
      <c r="KZ58" s="119"/>
      <c r="LA58" s="119"/>
      <c r="LB58" s="119"/>
      <c r="LC58" s="119"/>
      <c r="LD58" s="119"/>
      <c r="LE58" s="119"/>
      <c r="LF58" s="119"/>
      <c r="LG58" s="119"/>
      <c r="LH58" s="119"/>
      <c r="LI58" s="119"/>
      <c r="LJ58" s="119"/>
      <c r="LK58" s="119"/>
      <c r="LL58" s="119"/>
      <c r="LM58" s="119"/>
      <c r="LN58" s="119"/>
      <c r="LO58" s="119"/>
      <c r="LP58" s="119"/>
      <c r="LQ58" s="119"/>
      <c r="LR58" s="119"/>
      <c r="LS58" s="119"/>
      <c r="LT58" s="119"/>
      <c r="LU58" s="119"/>
      <c r="LV58" s="119"/>
      <c r="LW58" s="119"/>
      <c r="LX58" s="119"/>
      <c r="LY58" s="119"/>
      <c r="LZ58" s="119"/>
      <c r="MA58" s="119"/>
      <c r="MB58" s="119"/>
      <c r="MC58" s="119"/>
      <c r="MD58" s="119"/>
      <c r="ME58" s="119"/>
      <c r="MF58" s="119"/>
      <c r="MG58" s="119"/>
      <c r="MH58" s="119"/>
      <c r="MI58" s="119"/>
      <c r="MJ58" s="119"/>
      <c r="MK58" s="119"/>
      <c r="ML58" s="119"/>
      <c r="MM58" s="119"/>
      <c r="MN58" s="119"/>
      <c r="MO58" s="119"/>
      <c r="MP58" s="119"/>
      <c r="MQ58" s="119"/>
      <c r="MR58" s="119"/>
      <c r="MS58" s="119"/>
      <c r="MT58" s="119"/>
      <c r="MU58" s="119"/>
      <c r="MV58" s="119"/>
      <c r="MW58" s="119"/>
      <c r="MX58" s="119"/>
      <c r="MY58" s="119"/>
      <c r="MZ58" s="119"/>
      <c r="NA58" s="119"/>
      <c r="NB58" s="119"/>
      <c r="NC58" s="119"/>
      <c r="ND58" s="119"/>
      <c r="NE58" s="119"/>
      <c r="NF58" s="119"/>
      <c r="NG58" s="119"/>
      <c r="NH58" s="119"/>
      <c r="NI58" s="119"/>
      <c r="NJ58" s="119"/>
      <c r="NK58" s="119"/>
      <c r="NL58" s="119"/>
      <c r="NM58" s="119"/>
      <c r="NN58" s="119"/>
      <c r="NO58" s="119"/>
      <c r="NP58" s="119"/>
      <c r="NQ58" s="119"/>
      <c r="NR58" s="119"/>
      <c r="NS58" s="119"/>
      <c r="NT58" s="119"/>
      <c r="NU58" s="119"/>
      <c r="NV58" s="119"/>
      <c r="NW58" s="119"/>
      <c r="NX58" s="119"/>
      <c r="NY58" s="119"/>
      <c r="NZ58" s="119"/>
      <c r="OA58" s="119"/>
      <c r="OB58" s="119"/>
      <c r="OC58" s="119"/>
      <c r="OD58" s="119"/>
      <c r="OE58" s="119"/>
      <c r="OF58" s="119"/>
      <c r="OG58" s="119"/>
      <c r="OH58" s="119"/>
      <c r="OI58" s="119"/>
      <c r="OJ58" s="119"/>
      <c r="OK58" s="119"/>
      <c r="OL58" s="119"/>
      <c r="OM58" s="119"/>
      <c r="ON58" s="119"/>
      <c r="OO58" s="119"/>
      <c r="OP58" s="119"/>
      <c r="OQ58" s="119"/>
      <c r="OR58" s="119"/>
      <c r="OS58" s="119"/>
      <c r="OT58" s="119"/>
      <c r="OU58" s="119"/>
      <c r="OV58" s="119"/>
      <c r="OW58" s="119"/>
      <c r="OX58" s="119"/>
      <c r="OY58" s="119"/>
      <c r="OZ58" s="119"/>
      <c r="PA58" s="119"/>
      <c r="PB58" s="119"/>
      <c r="PC58" s="119"/>
      <c r="PD58" s="119"/>
      <c r="PE58" s="119"/>
      <c r="PF58" s="119"/>
      <c r="PG58" s="119"/>
      <c r="PH58" s="119"/>
      <c r="PI58" s="119"/>
      <c r="PJ58" s="119"/>
      <c r="PK58" s="119"/>
      <c r="PL58" s="119"/>
      <c r="PM58" s="119"/>
      <c r="PN58" s="119"/>
      <c r="PO58" s="119"/>
      <c r="PP58" s="119"/>
      <c r="PQ58" s="119"/>
      <c r="PR58" s="119"/>
      <c r="PS58" s="119"/>
      <c r="PT58" s="119"/>
      <c r="PU58" s="119"/>
      <c r="PV58" s="119"/>
      <c r="PW58" s="119"/>
      <c r="PX58" s="119"/>
      <c r="PY58" s="119"/>
      <c r="PZ58" s="119"/>
      <c r="QA58" s="119"/>
      <c r="QB58" s="119"/>
      <c r="QC58" s="119"/>
      <c r="QD58" s="119"/>
      <c r="QE58" s="119"/>
      <c r="QF58" s="119"/>
      <c r="QG58" s="119"/>
      <c r="QH58" s="119"/>
      <c r="QI58" s="119"/>
      <c r="QJ58" s="119"/>
      <c r="QK58" s="119"/>
      <c r="QL58" s="119"/>
      <c r="QM58" s="119"/>
      <c r="QN58" s="119"/>
      <c r="QO58" s="119"/>
      <c r="QP58" s="119"/>
      <c r="QQ58" s="119"/>
      <c r="QR58" s="119"/>
      <c r="QS58" s="119"/>
      <c r="QT58" s="119"/>
      <c r="QU58" s="119"/>
      <c r="QV58" s="119"/>
      <c r="QW58" s="119"/>
      <c r="QX58" s="119"/>
      <c r="QY58" s="119"/>
      <c r="QZ58" s="119"/>
      <c r="RA58" s="119"/>
      <c r="RB58" s="119"/>
      <c r="RC58" s="119"/>
      <c r="RD58" s="119"/>
      <c r="RE58" s="119"/>
      <c r="RF58" s="119"/>
      <c r="RG58" s="119"/>
      <c r="RH58" s="119"/>
      <c r="RI58" s="119"/>
      <c r="RJ58" s="119"/>
      <c r="RK58" s="119"/>
      <c r="RL58" s="119"/>
      <c r="RM58" s="119"/>
      <c r="RN58" s="119"/>
      <c r="RO58" s="119"/>
      <c r="RP58" s="119"/>
      <c r="RQ58" s="119"/>
      <c r="RR58" s="119"/>
      <c r="RS58" s="119"/>
      <c r="RT58" s="119"/>
      <c r="RU58" s="119"/>
      <c r="RV58" s="119"/>
      <c r="RW58" s="119"/>
      <c r="RX58" s="119"/>
      <c r="RY58" s="119"/>
      <c r="RZ58" s="119"/>
      <c r="SA58" s="119"/>
      <c r="SB58" s="119"/>
      <c r="SC58" s="119"/>
      <c r="SD58" s="119"/>
      <c r="SE58" s="119"/>
      <c r="SF58" s="119"/>
      <c r="SG58" s="119"/>
      <c r="SH58" s="119"/>
      <c r="SI58" s="119"/>
      <c r="SJ58" s="119"/>
      <c r="SK58" s="119"/>
      <c r="SL58" s="119"/>
      <c r="SM58" s="119"/>
      <c r="SN58" s="119"/>
      <c r="SO58" s="119"/>
      <c r="SP58" s="119"/>
      <c r="SQ58" s="119"/>
      <c r="SR58" s="119"/>
      <c r="SS58" s="119"/>
      <c r="ST58" s="119"/>
      <c r="SU58" s="119"/>
      <c r="SV58" s="119"/>
      <c r="SW58" s="119"/>
      <c r="SX58" s="119"/>
      <c r="SY58" s="119"/>
      <c r="SZ58" s="119"/>
      <c r="TA58" s="119"/>
      <c r="TB58" s="119"/>
      <c r="TC58" s="119"/>
      <c r="TD58" s="119"/>
      <c r="TE58" s="119"/>
      <c r="TF58" s="119"/>
      <c r="TG58" s="119"/>
      <c r="TH58" s="119"/>
      <c r="TI58" s="119"/>
      <c r="TJ58" s="119"/>
      <c r="TK58" s="119"/>
      <c r="TL58" s="119"/>
      <c r="TM58" s="119"/>
      <c r="TN58" s="119"/>
      <c r="TO58" s="119"/>
      <c r="TP58" s="119"/>
      <c r="TQ58" s="119"/>
      <c r="TR58" s="119"/>
      <c r="TS58" s="119"/>
      <c r="TT58" s="119"/>
      <c r="TU58" s="119"/>
      <c r="TV58" s="119"/>
      <c r="TW58" s="119"/>
      <c r="TX58" s="119"/>
      <c r="TY58" s="119"/>
      <c r="TZ58" s="119"/>
      <c r="UA58" s="119"/>
      <c r="UB58" s="119"/>
      <c r="UC58" s="119"/>
      <c r="UD58" s="119"/>
      <c r="UE58" s="119"/>
      <c r="UF58" s="119"/>
      <c r="UG58" s="119"/>
      <c r="UH58" s="119"/>
      <c r="UI58" s="119"/>
      <c r="UJ58" s="119"/>
      <c r="UK58" s="119"/>
      <c r="UL58" s="119"/>
      <c r="UM58" s="119"/>
      <c r="UN58" s="119"/>
      <c r="UO58" s="119"/>
      <c r="UP58" s="119"/>
      <c r="UQ58" s="119"/>
      <c r="UR58" s="119"/>
      <c r="US58" s="119"/>
      <c r="UT58" s="119"/>
      <c r="UU58" s="119"/>
      <c r="UV58" s="119"/>
      <c r="UW58" s="119"/>
      <c r="UX58" s="119"/>
      <c r="UY58" s="119"/>
      <c r="UZ58" s="119"/>
      <c r="VA58" s="119"/>
      <c r="VB58" s="119"/>
      <c r="VC58" s="119"/>
      <c r="VD58" s="119"/>
      <c r="VE58" s="119"/>
      <c r="VF58" s="119"/>
      <c r="VG58" s="119"/>
      <c r="VH58" s="119"/>
      <c r="VI58" s="119"/>
      <c r="VJ58" s="119"/>
      <c r="VK58" s="119"/>
      <c r="VL58" s="119"/>
      <c r="VM58" s="119"/>
      <c r="VN58" s="119"/>
      <c r="VO58" s="119"/>
      <c r="VP58" s="119"/>
      <c r="VQ58" s="119"/>
      <c r="VR58" s="119"/>
      <c r="VS58" s="119"/>
      <c r="VT58" s="119"/>
      <c r="VU58" s="119"/>
      <c r="VV58" s="119"/>
      <c r="VW58" s="119"/>
      <c r="VX58" s="119"/>
      <c r="VY58" s="119"/>
      <c r="VZ58" s="119"/>
      <c r="WA58" s="119"/>
      <c r="WB58" s="119"/>
      <c r="WC58" s="119"/>
      <c r="WD58" s="119"/>
      <c r="WE58" s="119"/>
      <c r="WF58" s="119"/>
      <c r="WG58" s="119"/>
      <c r="WH58" s="119"/>
      <c r="WI58" s="119"/>
      <c r="WJ58" s="119"/>
      <c r="WK58" s="119"/>
      <c r="WL58" s="119"/>
      <c r="WM58" s="119"/>
      <c r="WN58" s="119"/>
      <c r="WO58" s="119"/>
      <c r="WP58" s="119"/>
      <c r="WQ58" s="119"/>
      <c r="WR58" s="119"/>
      <c r="WS58" s="119"/>
      <c r="WT58" s="119"/>
      <c r="WU58" s="119"/>
      <c r="WV58" s="119"/>
      <c r="WW58" s="119"/>
      <c r="WX58" s="119"/>
      <c r="WY58" s="119"/>
      <c r="WZ58" s="119"/>
      <c r="XA58" s="119"/>
      <c r="XB58" s="119"/>
      <c r="XC58" s="119"/>
      <c r="XD58" s="119"/>
      <c r="XE58" s="119"/>
      <c r="XF58" s="119"/>
      <c r="XG58" s="119"/>
      <c r="XH58" s="119"/>
      <c r="XI58" s="119"/>
      <c r="XJ58" s="119"/>
      <c r="XK58" s="119"/>
      <c r="XL58" s="119"/>
      <c r="XM58" s="119"/>
      <c r="XN58" s="119"/>
      <c r="XO58" s="119"/>
      <c r="XP58" s="119"/>
      <c r="XQ58" s="119"/>
      <c r="XR58" s="119"/>
      <c r="XS58" s="119"/>
      <c r="XT58" s="119"/>
      <c r="XU58" s="119"/>
      <c r="XV58" s="119"/>
      <c r="XW58" s="119"/>
      <c r="XX58" s="119"/>
      <c r="XY58" s="119"/>
      <c r="XZ58" s="119"/>
      <c r="YA58" s="119"/>
      <c r="YB58" s="119"/>
      <c r="YC58" s="119"/>
      <c r="YD58" s="119"/>
      <c r="YE58" s="119"/>
      <c r="YF58" s="119"/>
      <c r="YG58" s="119"/>
      <c r="YH58" s="119"/>
      <c r="YI58" s="119"/>
      <c r="YJ58" s="119"/>
      <c r="YK58" s="119"/>
      <c r="YL58" s="119"/>
      <c r="YM58" s="119"/>
      <c r="YN58" s="119"/>
      <c r="YO58" s="119"/>
      <c r="YP58" s="119"/>
      <c r="YQ58" s="119"/>
      <c r="YR58" s="119"/>
      <c r="YS58" s="119"/>
      <c r="YT58" s="119"/>
      <c r="YU58" s="119"/>
      <c r="YV58" s="119"/>
      <c r="YW58" s="119"/>
      <c r="YX58" s="119"/>
      <c r="YY58" s="119"/>
      <c r="YZ58" s="119"/>
      <c r="ZA58" s="119"/>
      <c r="ZB58" s="119"/>
      <c r="ZC58" s="119"/>
      <c r="ZD58" s="119"/>
      <c r="ZE58" s="119"/>
      <c r="ZF58" s="119"/>
      <c r="ZG58" s="119"/>
      <c r="ZH58" s="119"/>
      <c r="ZI58" s="119"/>
      <c r="ZJ58" s="119"/>
      <c r="ZK58" s="119"/>
      <c r="ZL58" s="119"/>
      <c r="ZM58" s="119"/>
      <c r="ZN58" s="119"/>
      <c r="ZO58" s="119"/>
      <c r="ZP58" s="119"/>
      <c r="ZQ58" s="119"/>
      <c r="ZR58" s="119"/>
      <c r="ZS58" s="119"/>
      <c r="ZT58" s="119"/>
      <c r="ZU58" s="119"/>
      <c r="ZV58" s="119"/>
      <c r="ZW58" s="119"/>
      <c r="ZX58" s="119"/>
      <c r="ZY58" s="119"/>
      <c r="ZZ58" s="119"/>
      <c r="AAA58" s="119"/>
      <c r="AAB58" s="119"/>
      <c r="AAC58" s="119"/>
      <c r="AAD58" s="119"/>
      <c r="AAE58" s="119"/>
      <c r="AAF58" s="119"/>
      <c r="AAG58" s="119"/>
      <c r="AAH58" s="119"/>
      <c r="AAI58" s="119"/>
      <c r="AAJ58" s="119"/>
      <c r="AAK58" s="119"/>
      <c r="AAL58" s="119"/>
      <c r="AAM58" s="119"/>
      <c r="AAN58" s="119"/>
      <c r="AAO58" s="119"/>
      <c r="AAP58" s="119"/>
      <c r="AAQ58" s="119"/>
      <c r="AAR58" s="119"/>
      <c r="AAS58" s="119"/>
      <c r="AAT58" s="119"/>
      <c r="AAU58" s="119"/>
      <c r="AAV58" s="119"/>
      <c r="AAW58" s="119"/>
      <c r="AAX58" s="119"/>
      <c r="AAY58" s="119"/>
      <c r="AAZ58" s="119"/>
      <c r="ABA58" s="119"/>
      <c r="ABB58" s="119"/>
      <c r="ABC58" s="119"/>
      <c r="ABD58" s="119"/>
      <c r="ABE58" s="119"/>
      <c r="ABF58" s="119"/>
      <c r="ABG58" s="119"/>
      <c r="ABH58" s="119"/>
      <c r="ABI58" s="119"/>
      <c r="ABJ58" s="119"/>
      <c r="ABK58" s="119"/>
      <c r="ABL58" s="119"/>
      <c r="ABM58" s="119"/>
      <c r="ABN58" s="119"/>
      <c r="ABO58" s="119"/>
      <c r="ABP58" s="119"/>
      <c r="ABQ58" s="119"/>
      <c r="ABR58" s="119"/>
      <c r="ABS58" s="119"/>
      <c r="ABT58" s="119"/>
      <c r="ABU58" s="119"/>
      <c r="ABV58" s="119"/>
      <c r="ABW58" s="119"/>
      <c r="ABX58" s="119"/>
      <c r="ABY58" s="119"/>
      <c r="ABZ58" s="119"/>
      <c r="ACA58" s="119"/>
      <c r="ACB58" s="119"/>
      <c r="ACC58" s="119"/>
      <c r="ACD58" s="119"/>
      <c r="ACE58" s="119"/>
      <c r="ACF58" s="119"/>
      <c r="ACG58" s="119"/>
      <c r="ACH58" s="119"/>
      <c r="ACI58" s="119"/>
      <c r="ACJ58" s="119"/>
      <c r="ACK58" s="119"/>
      <c r="ACL58" s="119"/>
      <c r="ACM58" s="119"/>
      <c r="ACN58" s="119"/>
      <c r="ACO58" s="119"/>
      <c r="ACP58" s="119"/>
      <c r="ACQ58" s="119"/>
      <c r="ACR58" s="119"/>
      <c r="ACS58" s="119"/>
      <c r="ACT58" s="119"/>
      <c r="ACU58" s="119"/>
      <c r="ACV58" s="119"/>
      <c r="ACW58" s="119"/>
      <c r="ACX58" s="119"/>
      <c r="ACY58" s="119"/>
      <c r="ACZ58" s="119"/>
      <c r="ADA58" s="119"/>
      <c r="ADB58" s="119"/>
      <c r="ADC58" s="119"/>
      <c r="ADD58" s="119"/>
      <c r="ADE58" s="119"/>
      <c r="ADF58" s="119"/>
      <c r="ADG58" s="119"/>
      <c r="ADH58" s="119"/>
      <c r="ADI58" s="119"/>
      <c r="ADJ58" s="119"/>
      <c r="ADK58" s="119"/>
      <c r="ADL58" s="119"/>
      <c r="ADM58" s="119"/>
      <c r="ADN58" s="119"/>
      <c r="ADO58" s="119"/>
      <c r="ADP58" s="119"/>
      <c r="ADQ58" s="119"/>
      <c r="ADR58" s="119"/>
      <c r="ADS58" s="119"/>
      <c r="ADT58" s="119"/>
      <c r="ADU58" s="119"/>
      <c r="ADV58" s="119"/>
      <c r="ADW58" s="119"/>
      <c r="ADX58" s="119"/>
      <c r="ADY58" s="119"/>
      <c r="ADZ58" s="119"/>
      <c r="AEA58" s="119"/>
      <c r="AEB58" s="119"/>
      <c r="AEC58" s="119"/>
      <c r="AED58" s="119"/>
      <c r="AEE58" s="119"/>
      <c r="AEF58" s="119"/>
      <c r="AEG58" s="119"/>
      <c r="AEH58" s="119"/>
      <c r="AEI58" s="119"/>
      <c r="AEJ58" s="119"/>
      <c r="AEK58" s="119"/>
      <c r="AEL58" s="119"/>
      <c r="AEM58" s="119"/>
      <c r="AEN58" s="119"/>
      <c r="AEO58" s="119"/>
      <c r="AEP58" s="119"/>
      <c r="AEQ58" s="119"/>
      <c r="AER58" s="119"/>
      <c r="AES58" s="119"/>
      <c r="AET58" s="119"/>
      <c r="AEU58" s="119"/>
      <c r="AEV58" s="119"/>
      <c r="AEW58" s="119"/>
      <c r="AEX58" s="119"/>
      <c r="AEY58" s="119"/>
      <c r="AEZ58" s="119"/>
      <c r="AFA58" s="119"/>
      <c r="AFB58" s="119"/>
      <c r="AFC58" s="119"/>
      <c r="AFD58" s="119"/>
      <c r="AFE58" s="119"/>
      <c r="AFF58" s="119"/>
      <c r="AFG58" s="119"/>
      <c r="AFH58" s="119"/>
      <c r="AFI58" s="119"/>
      <c r="AFJ58" s="119"/>
      <c r="AFK58" s="119"/>
      <c r="AFL58" s="119"/>
      <c r="AFM58" s="119"/>
      <c r="AFN58" s="119"/>
      <c r="AFO58" s="119"/>
      <c r="AFP58" s="119"/>
      <c r="AFQ58" s="119"/>
      <c r="AFR58" s="119"/>
      <c r="AFS58" s="119"/>
      <c r="AFT58" s="119"/>
      <c r="AFU58" s="119"/>
      <c r="AFV58" s="119"/>
      <c r="AFW58" s="119"/>
      <c r="AFX58" s="119"/>
      <c r="AFY58" s="119"/>
      <c r="AFZ58" s="119"/>
      <c r="AGA58" s="119"/>
      <c r="AGB58" s="119"/>
      <c r="AGC58" s="119"/>
      <c r="AGD58" s="119"/>
      <c r="AGE58" s="119"/>
      <c r="AGF58" s="119"/>
      <c r="AGG58" s="119"/>
      <c r="AGH58" s="119"/>
      <c r="AGI58" s="119"/>
      <c r="AGJ58" s="119"/>
      <c r="AGK58" s="119"/>
      <c r="AGL58" s="119"/>
      <c r="AGM58" s="119"/>
      <c r="AGN58" s="119"/>
      <c r="AGO58" s="119"/>
      <c r="AGP58" s="119"/>
      <c r="AGQ58" s="119"/>
      <c r="AGR58" s="119"/>
      <c r="AGS58" s="119"/>
      <c r="AGT58" s="119"/>
      <c r="AGU58" s="119"/>
      <c r="AGV58" s="119"/>
      <c r="AGW58" s="119"/>
      <c r="AGX58" s="119"/>
      <c r="AGY58" s="119"/>
      <c r="AGZ58" s="119"/>
      <c r="AHA58" s="119"/>
      <c r="AHB58" s="119"/>
      <c r="AHC58" s="119"/>
      <c r="AHD58" s="119"/>
      <c r="AHE58" s="119"/>
      <c r="AHF58" s="119"/>
      <c r="AHG58" s="119"/>
      <c r="AHH58" s="119"/>
      <c r="AHI58" s="119"/>
      <c r="AHJ58" s="119"/>
      <c r="AHK58" s="119"/>
      <c r="AHL58" s="119"/>
      <c r="AHM58" s="119"/>
      <c r="AHN58" s="119"/>
      <c r="AHO58" s="119"/>
      <c r="AHP58" s="119"/>
      <c r="AHQ58" s="119"/>
      <c r="AHR58" s="119"/>
      <c r="AHS58" s="119"/>
      <c r="AHT58" s="119"/>
      <c r="AHU58" s="119"/>
      <c r="AHV58" s="119"/>
      <c r="AHW58" s="119"/>
      <c r="AHX58" s="119"/>
      <c r="AHY58" s="119"/>
      <c r="AHZ58" s="119"/>
      <c r="AIA58" s="119"/>
      <c r="AIB58" s="119"/>
      <c r="AIC58" s="119"/>
      <c r="AID58" s="119"/>
      <c r="AIE58" s="119"/>
      <c r="AIF58" s="119"/>
      <c r="AIG58" s="119"/>
      <c r="AIH58" s="119"/>
      <c r="AII58" s="119"/>
      <c r="AIJ58" s="119"/>
      <c r="AIK58" s="119"/>
      <c r="AIL58" s="119"/>
      <c r="AIM58" s="119"/>
      <c r="AIN58" s="119"/>
      <c r="AIO58" s="119"/>
      <c r="AIP58" s="119"/>
      <c r="AIQ58" s="119"/>
      <c r="AIR58" s="119"/>
      <c r="AIS58" s="119"/>
      <c r="AIT58" s="119"/>
      <c r="AIU58" s="119"/>
      <c r="AIV58" s="119"/>
      <c r="AIW58" s="119"/>
      <c r="AIX58" s="119"/>
      <c r="AIY58" s="119"/>
      <c r="AIZ58" s="119"/>
      <c r="AJA58" s="119"/>
      <c r="AJB58" s="119"/>
      <c r="AJC58" s="119"/>
      <c r="AJD58" s="119"/>
      <c r="AJE58" s="119"/>
      <c r="AJF58" s="119"/>
      <c r="AJG58" s="119"/>
      <c r="AJH58" s="119"/>
      <c r="AJI58" s="119"/>
      <c r="AJJ58" s="119"/>
      <c r="AJK58" s="119"/>
      <c r="AJL58" s="119"/>
      <c r="AJM58" s="119"/>
      <c r="AJN58" s="119"/>
      <c r="AJO58" s="119"/>
      <c r="AJP58" s="119"/>
      <c r="AJQ58" s="119"/>
      <c r="AJR58" s="119"/>
      <c r="AJS58" s="119"/>
      <c r="AJT58" s="119"/>
      <c r="AJU58" s="119"/>
      <c r="AJV58" s="119"/>
      <c r="AJW58" s="119"/>
      <c r="AJX58" s="119"/>
      <c r="AJY58" s="119"/>
      <c r="AJZ58" s="119"/>
      <c r="AKA58" s="119"/>
      <c r="AKB58" s="119"/>
      <c r="AKC58" s="119"/>
      <c r="AKD58" s="119"/>
      <c r="AKE58" s="119"/>
      <c r="AKF58" s="119"/>
      <c r="AKG58" s="119"/>
      <c r="AKH58" s="119"/>
      <c r="AKI58" s="119"/>
      <c r="AKJ58" s="119"/>
      <c r="AKK58" s="119"/>
      <c r="AKL58" s="119"/>
      <c r="AKM58" s="119"/>
      <c r="AKN58" s="119"/>
      <c r="AKO58" s="119"/>
      <c r="AKP58" s="119"/>
      <c r="AKQ58" s="119"/>
      <c r="AKR58" s="119"/>
      <c r="AKS58" s="119"/>
      <c r="AKT58" s="119"/>
      <c r="AKU58" s="119"/>
      <c r="AKV58" s="119"/>
      <c r="AKW58" s="119"/>
      <c r="AKX58" s="119"/>
      <c r="AKY58" s="119"/>
      <c r="AKZ58" s="119"/>
      <c r="ALA58" s="119"/>
      <c r="ALB58" s="119"/>
      <c r="ALC58" s="119"/>
      <c r="ALD58" s="119"/>
      <c r="ALE58" s="119"/>
      <c r="ALF58" s="119"/>
      <c r="ALG58" s="119"/>
      <c r="ALH58" s="119"/>
      <c r="ALI58" s="119"/>
      <c r="ALJ58" s="119"/>
      <c r="ALK58" s="119"/>
      <c r="ALL58" s="119"/>
      <c r="ALM58" s="119"/>
      <c r="ALN58" s="119"/>
      <c r="ALO58" s="119"/>
      <c r="ALP58" s="119"/>
      <c r="ALQ58" s="119"/>
      <c r="ALR58" s="119"/>
      <c r="ALS58" s="119"/>
      <c r="ALT58" s="119"/>
      <c r="ALU58" s="119"/>
      <c r="ALV58" s="119"/>
      <c r="ALW58" s="119"/>
      <c r="ALX58" s="119"/>
      <c r="ALY58" s="119"/>
      <c r="ALZ58" s="119"/>
      <c r="AMA58" s="119"/>
      <c r="AMB58" s="119"/>
      <c r="AMC58" s="119"/>
      <c r="AMD58" s="119"/>
      <c r="AME58" s="119"/>
      <c r="AMF58" s="119"/>
      <c r="AMG58" s="119"/>
      <c r="AMH58" s="119"/>
      <c r="AMI58" s="119"/>
    </row>
    <row r="59" spans="1:1023" s="125" customFormat="1" ht="18.75" customHeight="1">
      <c r="A59" s="158" t="s">
        <v>275</v>
      </c>
      <c r="B59" s="160">
        <v>3.6</v>
      </c>
      <c r="C59" s="142"/>
      <c r="D59" s="131">
        <f t="shared" ref="D59" si="12">B59*C59</f>
        <v>0</v>
      </c>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119"/>
      <c r="CQ59" s="119"/>
      <c r="CR59" s="119"/>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119"/>
      <c r="GE59" s="119"/>
      <c r="GF59" s="119"/>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119"/>
      <c r="IH59" s="119"/>
      <c r="II59" s="119"/>
      <c r="IJ59" s="119"/>
      <c r="IK59" s="119"/>
      <c r="IL59" s="119"/>
      <c r="IM59" s="119"/>
      <c r="IN59" s="119"/>
      <c r="IO59" s="119"/>
      <c r="IP59" s="119"/>
      <c r="IQ59" s="119"/>
      <c r="IR59" s="119"/>
      <c r="IS59" s="119"/>
      <c r="IT59" s="119"/>
      <c r="IU59" s="119"/>
      <c r="IV59" s="119"/>
      <c r="IW59" s="119"/>
      <c r="IX59" s="119"/>
      <c r="IY59" s="119"/>
      <c r="IZ59" s="119"/>
      <c r="JA59" s="119"/>
      <c r="JB59" s="119"/>
      <c r="JC59" s="119"/>
      <c r="JD59" s="119"/>
      <c r="JE59" s="119"/>
      <c r="JF59" s="119"/>
      <c r="JG59" s="119"/>
      <c r="JH59" s="119"/>
      <c r="JI59" s="119"/>
      <c r="JJ59" s="119"/>
      <c r="JK59" s="119"/>
      <c r="JL59" s="119"/>
      <c r="JM59" s="119"/>
      <c r="JN59" s="119"/>
      <c r="JO59" s="119"/>
      <c r="JP59" s="119"/>
      <c r="JQ59" s="119"/>
      <c r="JR59" s="119"/>
      <c r="JS59" s="119"/>
      <c r="JT59" s="119"/>
      <c r="JU59" s="119"/>
      <c r="JV59" s="119"/>
      <c r="JW59" s="119"/>
      <c r="JX59" s="119"/>
      <c r="JY59" s="119"/>
      <c r="JZ59" s="119"/>
      <c r="KA59" s="119"/>
      <c r="KB59" s="119"/>
      <c r="KC59" s="119"/>
      <c r="KD59" s="119"/>
      <c r="KE59" s="119"/>
      <c r="KF59" s="119"/>
      <c r="KG59" s="119"/>
      <c r="KH59" s="119"/>
      <c r="KI59" s="119"/>
      <c r="KJ59" s="119"/>
      <c r="KK59" s="119"/>
      <c r="KL59" s="119"/>
      <c r="KM59" s="119"/>
      <c r="KN59" s="119"/>
      <c r="KO59" s="119"/>
      <c r="KP59" s="119"/>
      <c r="KQ59" s="119"/>
      <c r="KR59" s="119"/>
      <c r="KS59" s="119"/>
      <c r="KT59" s="119"/>
      <c r="KU59" s="119"/>
      <c r="KV59" s="119"/>
      <c r="KW59" s="119"/>
      <c r="KX59" s="119"/>
      <c r="KY59" s="119"/>
      <c r="KZ59" s="119"/>
      <c r="LA59" s="119"/>
      <c r="LB59" s="119"/>
      <c r="LC59" s="119"/>
      <c r="LD59" s="119"/>
      <c r="LE59" s="119"/>
      <c r="LF59" s="119"/>
      <c r="LG59" s="119"/>
      <c r="LH59" s="119"/>
      <c r="LI59" s="119"/>
      <c r="LJ59" s="119"/>
      <c r="LK59" s="119"/>
      <c r="LL59" s="119"/>
      <c r="LM59" s="119"/>
      <c r="LN59" s="119"/>
      <c r="LO59" s="119"/>
      <c r="LP59" s="119"/>
      <c r="LQ59" s="119"/>
      <c r="LR59" s="119"/>
      <c r="LS59" s="119"/>
      <c r="LT59" s="119"/>
      <c r="LU59" s="119"/>
      <c r="LV59" s="119"/>
      <c r="LW59" s="119"/>
      <c r="LX59" s="119"/>
      <c r="LY59" s="119"/>
      <c r="LZ59" s="119"/>
      <c r="MA59" s="119"/>
      <c r="MB59" s="119"/>
      <c r="MC59" s="119"/>
      <c r="MD59" s="119"/>
      <c r="ME59" s="119"/>
      <c r="MF59" s="119"/>
      <c r="MG59" s="119"/>
      <c r="MH59" s="119"/>
      <c r="MI59" s="119"/>
      <c r="MJ59" s="119"/>
      <c r="MK59" s="119"/>
      <c r="ML59" s="119"/>
      <c r="MM59" s="119"/>
      <c r="MN59" s="119"/>
      <c r="MO59" s="119"/>
      <c r="MP59" s="119"/>
      <c r="MQ59" s="119"/>
      <c r="MR59" s="119"/>
      <c r="MS59" s="119"/>
      <c r="MT59" s="119"/>
      <c r="MU59" s="119"/>
      <c r="MV59" s="119"/>
      <c r="MW59" s="119"/>
      <c r="MX59" s="119"/>
      <c r="MY59" s="119"/>
      <c r="MZ59" s="119"/>
      <c r="NA59" s="119"/>
      <c r="NB59" s="119"/>
      <c r="NC59" s="119"/>
      <c r="ND59" s="119"/>
      <c r="NE59" s="119"/>
      <c r="NF59" s="119"/>
      <c r="NG59" s="119"/>
      <c r="NH59" s="119"/>
      <c r="NI59" s="119"/>
      <c r="NJ59" s="119"/>
      <c r="NK59" s="119"/>
      <c r="NL59" s="119"/>
      <c r="NM59" s="119"/>
      <c r="NN59" s="119"/>
      <c r="NO59" s="119"/>
      <c r="NP59" s="119"/>
      <c r="NQ59" s="119"/>
      <c r="NR59" s="119"/>
      <c r="NS59" s="119"/>
      <c r="NT59" s="119"/>
      <c r="NU59" s="119"/>
      <c r="NV59" s="119"/>
      <c r="NW59" s="119"/>
      <c r="NX59" s="119"/>
      <c r="NY59" s="119"/>
      <c r="NZ59" s="119"/>
      <c r="OA59" s="119"/>
      <c r="OB59" s="119"/>
      <c r="OC59" s="119"/>
      <c r="OD59" s="119"/>
      <c r="OE59" s="119"/>
      <c r="OF59" s="119"/>
      <c r="OG59" s="119"/>
      <c r="OH59" s="119"/>
      <c r="OI59" s="119"/>
      <c r="OJ59" s="119"/>
      <c r="OK59" s="119"/>
      <c r="OL59" s="119"/>
      <c r="OM59" s="119"/>
      <c r="ON59" s="119"/>
      <c r="OO59" s="119"/>
      <c r="OP59" s="119"/>
      <c r="OQ59" s="119"/>
      <c r="OR59" s="119"/>
      <c r="OS59" s="119"/>
      <c r="OT59" s="119"/>
      <c r="OU59" s="119"/>
      <c r="OV59" s="119"/>
      <c r="OW59" s="119"/>
      <c r="OX59" s="119"/>
      <c r="OY59" s="119"/>
      <c r="OZ59" s="119"/>
      <c r="PA59" s="119"/>
      <c r="PB59" s="119"/>
      <c r="PC59" s="119"/>
      <c r="PD59" s="119"/>
      <c r="PE59" s="119"/>
      <c r="PF59" s="119"/>
      <c r="PG59" s="119"/>
      <c r="PH59" s="119"/>
      <c r="PI59" s="119"/>
      <c r="PJ59" s="119"/>
      <c r="PK59" s="119"/>
      <c r="PL59" s="119"/>
      <c r="PM59" s="119"/>
      <c r="PN59" s="119"/>
      <c r="PO59" s="119"/>
      <c r="PP59" s="119"/>
      <c r="PQ59" s="119"/>
      <c r="PR59" s="119"/>
      <c r="PS59" s="119"/>
      <c r="PT59" s="119"/>
      <c r="PU59" s="119"/>
      <c r="PV59" s="119"/>
      <c r="PW59" s="119"/>
      <c r="PX59" s="119"/>
      <c r="PY59" s="119"/>
      <c r="PZ59" s="119"/>
      <c r="QA59" s="119"/>
      <c r="QB59" s="119"/>
      <c r="QC59" s="119"/>
      <c r="QD59" s="119"/>
      <c r="QE59" s="119"/>
      <c r="QF59" s="119"/>
      <c r="QG59" s="119"/>
      <c r="QH59" s="119"/>
      <c r="QI59" s="119"/>
      <c r="QJ59" s="119"/>
      <c r="QK59" s="119"/>
      <c r="QL59" s="119"/>
      <c r="QM59" s="119"/>
      <c r="QN59" s="119"/>
      <c r="QO59" s="119"/>
      <c r="QP59" s="119"/>
      <c r="QQ59" s="119"/>
      <c r="QR59" s="119"/>
      <c r="QS59" s="119"/>
      <c r="QT59" s="119"/>
      <c r="QU59" s="119"/>
      <c r="QV59" s="119"/>
      <c r="QW59" s="119"/>
      <c r="QX59" s="119"/>
      <c r="QY59" s="119"/>
      <c r="QZ59" s="119"/>
      <c r="RA59" s="119"/>
      <c r="RB59" s="119"/>
      <c r="RC59" s="119"/>
      <c r="RD59" s="119"/>
      <c r="RE59" s="119"/>
      <c r="RF59" s="119"/>
      <c r="RG59" s="119"/>
      <c r="RH59" s="119"/>
      <c r="RI59" s="119"/>
      <c r="RJ59" s="119"/>
      <c r="RK59" s="119"/>
      <c r="RL59" s="119"/>
      <c r="RM59" s="119"/>
      <c r="RN59" s="119"/>
      <c r="RO59" s="119"/>
      <c r="RP59" s="119"/>
      <c r="RQ59" s="119"/>
      <c r="RR59" s="119"/>
      <c r="RS59" s="119"/>
      <c r="RT59" s="119"/>
      <c r="RU59" s="119"/>
      <c r="RV59" s="119"/>
      <c r="RW59" s="119"/>
      <c r="RX59" s="119"/>
      <c r="RY59" s="119"/>
      <c r="RZ59" s="119"/>
      <c r="SA59" s="119"/>
      <c r="SB59" s="119"/>
      <c r="SC59" s="119"/>
      <c r="SD59" s="119"/>
      <c r="SE59" s="119"/>
      <c r="SF59" s="119"/>
      <c r="SG59" s="119"/>
      <c r="SH59" s="119"/>
      <c r="SI59" s="119"/>
      <c r="SJ59" s="119"/>
      <c r="SK59" s="119"/>
      <c r="SL59" s="119"/>
      <c r="SM59" s="119"/>
      <c r="SN59" s="119"/>
      <c r="SO59" s="119"/>
      <c r="SP59" s="119"/>
      <c r="SQ59" s="119"/>
      <c r="SR59" s="119"/>
      <c r="SS59" s="119"/>
      <c r="ST59" s="119"/>
      <c r="SU59" s="119"/>
      <c r="SV59" s="119"/>
      <c r="SW59" s="119"/>
      <c r="SX59" s="119"/>
      <c r="SY59" s="119"/>
      <c r="SZ59" s="119"/>
      <c r="TA59" s="119"/>
      <c r="TB59" s="119"/>
      <c r="TC59" s="119"/>
      <c r="TD59" s="119"/>
      <c r="TE59" s="119"/>
      <c r="TF59" s="119"/>
      <c r="TG59" s="119"/>
      <c r="TH59" s="119"/>
      <c r="TI59" s="119"/>
      <c r="TJ59" s="119"/>
      <c r="TK59" s="119"/>
      <c r="TL59" s="119"/>
      <c r="TM59" s="119"/>
      <c r="TN59" s="119"/>
      <c r="TO59" s="119"/>
      <c r="TP59" s="119"/>
      <c r="TQ59" s="119"/>
      <c r="TR59" s="119"/>
      <c r="TS59" s="119"/>
      <c r="TT59" s="119"/>
      <c r="TU59" s="119"/>
      <c r="TV59" s="119"/>
      <c r="TW59" s="119"/>
      <c r="TX59" s="119"/>
      <c r="TY59" s="119"/>
      <c r="TZ59" s="119"/>
      <c r="UA59" s="119"/>
      <c r="UB59" s="119"/>
      <c r="UC59" s="119"/>
      <c r="UD59" s="119"/>
      <c r="UE59" s="119"/>
      <c r="UF59" s="119"/>
      <c r="UG59" s="119"/>
      <c r="UH59" s="119"/>
      <c r="UI59" s="119"/>
      <c r="UJ59" s="119"/>
      <c r="UK59" s="119"/>
      <c r="UL59" s="119"/>
      <c r="UM59" s="119"/>
      <c r="UN59" s="119"/>
      <c r="UO59" s="119"/>
      <c r="UP59" s="119"/>
      <c r="UQ59" s="119"/>
      <c r="UR59" s="119"/>
      <c r="US59" s="119"/>
      <c r="UT59" s="119"/>
      <c r="UU59" s="119"/>
      <c r="UV59" s="119"/>
      <c r="UW59" s="119"/>
      <c r="UX59" s="119"/>
      <c r="UY59" s="119"/>
      <c r="UZ59" s="119"/>
      <c r="VA59" s="119"/>
      <c r="VB59" s="119"/>
      <c r="VC59" s="119"/>
      <c r="VD59" s="119"/>
      <c r="VE59" s="119"/>
      <c r="VF59" s="119"/>
      <c r="VG59" s="119"/>
      <c r="VH59" s="119"/>
      <c r="VI59" s="119"/>
      <c r="VJ59" s="119"/>
      <c r="VK59" s="119"/>
      <c r="VL59" s="119"/>
      <c r="VM59" s="119"/>
      <c r="VN59" s="119"/>
      <c r="VO59" s="119"/>
      <c r="VP59" s="119"/>
      <c r="VQ59" s="119"/>
      <c r="VR59" s="119"/>
      <c r="VS59" s="119"/>
      <c r="VT59" s="119"/>
      <c r="VU59" s="119"/>
      <c r="VV59" s="119"/>
      <c r="VW59" s="119"/>
      <c r="VX59" s="119"/>
      <c r="VY59" s="119"/>
      <c r="VZ59" s="119"/>
      <c r="WA59" s="119"/>
      <c r="WB59" s="119"/>
      <c r="WC59" s="119"/>
      <c r="WD59" s="119"/>
      <c r="WE59" s="119"/>
      <c r="WF59" s="119"/>
      <c r="WG59" s="119"/>
      <c r="WH59" s="119"/>
      <c r="WI59" s="119"/>
      <c r="WJ59" s="119"/>
      <c r="WK59" s="119"/>
      <c r="WL59" s="119"/>
      <c r="WM59" s="119"/>
      <c r="WN59" s="119"/>
      <c r="WO59" s="119"/>
      <c r="WP59" s="119"/>
      <c r="WQ59" s="119"/>
      <c r="WR59" s="119"/>
      <c r="WS59" s="119"/>
      <c r="WT59" s="119"/>
      <c r="WU59" s="119"/>
      <c r="WV59" s="119"/>
      <c r="WW59" s="119"/>
      <c r="WX59" s="119"/>
      <c r="WY59" s="119"/>
      <c r="WZ59" s="119"/>
      <c r="XA59" s="119"/>
      <c r="XB59" s="119"/>
      <c r="XC59" s="119"/>
      <c r="XD59" s="119"/>
      <c r="XE59" s="119"/>
      <c r="XF59" s="119"/>
      <c r="XG59" s="119"/>
      <c r="XH59" s="119"/>
      <c r="XI59" s="119"/>
      <c r="XJ59" s="119"/>
      <c r="XK59" s="119"/>
      <c r="XL59" s="119"/>
      <c r="XM59" s="119"/>
      <c r="XN59" s="119"/>
      <c r="XO59" s="119"/>
      <c r="XP59" s="119"/>
      <c r="XQ59" s="119"/>
      <c r="XR59" s="119"/>
      <c r="XS59" s="119"/>
      <c r="XT59" s="119"/>
      <c r="XU59" s="119"/>
      <c r="XV59" s="119"/>
      <c r="XW59" s="119"/>
      <c r="XX59" s="119"/>
      <c r="XY59" s="119"/>
      <c r="XZ59" s="119"/>
      <c r="YA59" s="119"/>
      <c r="YB59" s="119"/>
      <c r="YC59" s="119"/>
      <c r="YD59" s="119"/>
      <c r="YE59" s="119"/>
      <c r="YF59" s="119"/>
      <c r="YG59" s="119"/>
      <c r="YH59" s="119"/>
      <c r="YI59" s="119"/>
      <c r="YJ59" s="119"/>
      <c r="YK59" s="119"/>
      <c r="YL59" s="119"/>
      <c r="YM59" s="119"/>
      <c r="YN59" s="119"/>
      <c r="YO59" s="119"/>
      <c r="YP59" s="119"/>
      <c r="YQ59" s="119"/>
      <c r="YR59" s="119"/>
      <c r="YS59" s="119"/>
      <c r="YT59" s="119"/>
      <c r="YU59" s="119"/>
      <c r="YV59" s="119"/>
      <c r="YW59" s="119"/>
      <c r="YX59" s="119"/>
      <c r="YY59" s="119"/>
      <c r="YZ59" s="119"/>
      <c r="ZA59" s="119"/>
      <c r="ZB59" s="119"/>
      <c r="ZC59" s="119"/>
      <c r="ZD59" s="119"/>
      <c r="ZE59" s="119"/>
      <c r="ZF59" s="119"/>
      <c r="ZG59" s="119"/>
      <c r="ZH59" s="119"/>
      <c r="ZI59" s="119"/>
      <c r="ZJ59" s="119"/>
      <c r="ZK59" s="119"/>
      <c r="ZL59" s="119"/>
      <c r="ZM59" s="119"/>
      <c r="ZN59" s="119"/>
      <c r="ZO59" s="119"/>
      <c r="ZP59" s="119"/>
      <c r="ZQ59" s="119"/>
      <c r="ZR59" s="119"/>
      <c r="ZS59" s="119"/>
      <c r="ZT59" s="119"/>
      <c r="ZU59" s="119"/>
      <c r="ZV59" s="119"/>
      <c r="ZW59" s="119"/>
      <c r="ZX59" s="119"/>
      <c r="ZY59" s="119"/>
      <c r="ZZ59" s="119"/>
      <c r="AAA59" s="119"/>
      <c r="AAB59" s="119"/>
      <c r="AAC59" s="119"/>
      <c r="AAD59" s="119"/>
      <c r="AAE59" s="119"/>
      <c r="AAF59" s="119"/>
      <c r="AAG59" s="119"/>
      <c r="AAH59" s="119"/>
      <c r="AAI59" s="119"/>
      <c r="AAJ59" s="119"/>
      <c r="AAK59" s="119"/>
      <c r="AAL59" s="119"/>
      <c r="AAM59" s="119"/>
      <c r="AAN59" s="119"/>
      <c r="AAO59" s="119"/>
      <c r="AAP59" s="119"/>
      <c r="AAQ59" s="119"/>
      <c r="AAR59" s="119"/>
      <c r="AAS59" s="119"/>
      <c r="AAT59" s="119"/>
      <c r="AAU59" s="119"/>
      <c r="AAV59" s="119"/>
      <c r="AAW59" s="119"/>
      <c r="AAX59" s="119"/>
      <c r="AAY59" s="119"/>
      <c r="AAZ59" s="119"/>
      <c r="ABA59" s="119"/>
      <c r="ABB59" s="119"/>
      <c r="ABC59" s="119"/>
      <c r="ABD59" s="119"/>
      <c r="ABE59" s="119"/>
      <c r="ABF59" s="119"/>
      <c r="ABG59" s="119"/>
      <c r="ABH59" s="119"/>
      <c r="ABI59" s="119"/>
      <c r="ABJ59" s="119"/>
      <c r="ABK59" s="119"/>
      <c r="ABL59" s="119"/>
      <c r="ABM59" s="119"/>
      <c r="ABN59" s="119"/>
      <c r="ABO59" s="119"/>
      <c r="ABP59" s="119"/>
      <c r="ABQ59" s="119"/>
      <c r="ABR59" s="119"/>
      <c r="ABS59" s="119"/>
      <c r="ABT59" s="119"/>
      <c r="ABU59" s="119"/>
      <c r="ABV59" s="119"/>
      <c r="ABW59" s="119"/>
      <c r="ABX59" s="119"/>
      <c r="ABY59" s="119"/>
      <c r="ABZ59" s="119"/>
      <c r="ACA59" s="119"/>
      <c r="ACB59" s="119"/>
      <c r="ACC59" s="119"/>
      <c r="ACD59" s="119"/>
      <c r="ACE59" s="119"/>
      <c r="ACF59" s="119"/>
      <c r="ACG59" s="119"/>
      <c r="ACH59" s="119"/>
      <c r="ACI59" s="119"/>
      <c r="ACJ59" s="119"/>
      <c r="ACK59" s="119"/>
      <c r="ACL59" s="119"/>
      <c r="ACM59" s="119"/>
      <c r="ACN59" s="119"/>
      <c r="ACO59" s="119"/>
      <c r="ACP59" s="119"/>
      <c r="ACQ59" s="119"/>
      <c r="ACR59" s="119"/>
      <c r="ACS59" s="119"/>
      <c r="ACT59" s="119"/>
      <c r="ACU59" s="119"/>
      <c r="ACV59" s="119"/>
      <c r="ACW59" s="119"/>
      <c r="ACX59" s="119"/>
      <c r="ACY59" s="119"/>
      <c r="ACZ59" s="119"/>
      <c r="ADA59" s="119"/>
      <c r="ADB59" s="119"/>
      <c r="ADC59" s="119"/>
      <c r="ADD59" s="119"/>
      <c r="ADE59" s="119"/>
      <c r="ADF59" s="119"/>
      <c r="ADG59" s="119"/>
      <c r="ADH59" s="119"/>
      <c r="ADI59" s="119"/>
      <c r="ADJ59" s="119"/>
      <c r="ADK59" s="119"/>
      <c r="ADL59" s="119"/>
      <c r="ADM59" s="119"/>
      <c r="ADN59" s="119"/>
      <c r="ADO59" s="119"/>
      <c r="ADP59" s="119"/>
      <c r="ADQ59" s="119"/>
      <c r="ADR59" s="119"/>
      <c r="ADS59" s="119"/>
      <c r="ADT59" s="119"/>
      <c r="ADU59" s="119"/>
      <c r="ADV59" s="119"/>
      <c r="ADW59" s="119"/>
      <c r="ADX59" s="119"/>
      <c r="ADY59" s="119"/>
      <c r="ADZ59" s="119"/>
      <c r="AEA59" s="119"/>
      <c r="AEB59" s="119"/>
      <c r="AEC59" s="119"/>
      <c r="AED59" s="119"/>
      <c r="AEE59" s="119"/>
      <c r="AEF59" s="119"/>
      <c r="AEG59" s="119"/>
      <c r="AEH59" s="119"/>
      <c r="AEI59" s="119"/>
      <c r="AEJ59" s="119"/>
      <c r="AEK59" s="119"/>
      <c r="AEL59" s="119"/>
      <c r="AEM59" s="119"/>
      <c r="AEN59" s="119"/>
      <c r="AEO59" s="119"/>
      <c r="AEP59" s="119"/>
      <c r="AEQ59" s="119"/>
      <c r="AER59" s="119"/>
      <c r="AES59" s="119"/>
      <c r="AET59" s="119"/>
      <c r="AEU59" s="119"/>
      <c r="AEV59" s="119"/>
      <c r="AEW59" s="119"/>
      <c r="AEX59" s="119"/>
      <c r="AEY59" s="119"/>
      <c r="AEZ59" s="119"/>
      <c r="AFA59" s="119"/>
      <c r="AFB59" s="119"/>
      <c r="AFC59" s="119"/>
      <c r="AFD59" s="119"/>
      <c r="AFE59" s="119"/>
      <c r="AFF59" s="119"/>
      <c r="AFG59" s="119"/>
      <c r="AFH59" s="119"/>
      <c r="AFI59" s="119"/>
      <c r="AFJ59" s="119"/>
      <c r="AFK59" s="119"/>
      <c r="AFL59" s="119"/>
      <c r="AFM59" s="119"/>
      <c r="AFN59" s="119"/>
      <c r="AFO59" s="119"/>
      <c r="AFP59" s="119"/>
      <c r="AFQ59" s="119"/>
      <c r="AFR59" s="119"/>
      <c r="AFS59" s="119"/>
      <c r="AFT59" s="119"/>
      <c r="AFU59" s="119"/>
      <c r="AFV59" s="119"/>
      <c r="AFW59" s="119"/>
      <c r="AFX59" s="119"/>
      <c r="AFY59" s="119"/>
      <c r="AFZ59" s="119"/>
      <c r="AGA59" s="119"/>
      <c r="AGB59" s="119"/>
      <c r="AGC59" s="119"/>
      <c r="AGD59" s="119"/>
      <c r="AGE59" s="119"/>
      <c r="AGF59" s="119"/>
      <c r="AGG59" s="119"/>
      <c r="AGH59" s="119"/>
      <c r="AGI59" s="119"/>
      <c r="AGJ59" s="119"/>
      <c r="AGK59" s="119"/>
      <c r="AGL59" s="119"/>
      <c r="AGM59" s="119"/>
      <c r="AGN59" s="119"/>
      <c r="AGO59" s="119"/>
      <c r="AGP59" s="119"/>
      <c r="AGQ59" s="119"/>
      <c r="AGR59" s="119"/>
      <c r="AGS59" s="119"/>
      <c r="AGT59" s="119"/>
      <c r="AGU59" s="119"/>
      <c r="AGV59" s="119"/>
      <c r="AGW59" s="119"/>
      <c r="AGX59" s="119"/>
      <c r="AGY59" s="119"/>
      <c r="AGZ59" s="119"/>
      <c r="AHA59" s="119"/>
      <c r="AHB59" s="119"/>
      <c r="AHC59" s="119"/>
      <c r="AHD59" s="119"/>
      <c r="AHE59" s="119"/>
      <c r="AHF59" s="119"/>
      <c r="AHG59" s="119"/>
      <c r="AHH59" s="119"/>
      <c r="AHI59" s="119"/>
      <c r="AHJ59" s="119"/>
      <c r="AHK59" s="119"/>
      <c r="AHL59" s="119"/>
      <c r="AHM59" s="119"/>
      <c r="AHN59" s="119"/>
      <c r="AHO59" s="119"/>
      <c r="AHP59" s="119"/>
      <c r="AHQ59" s="119"/>
      <c r="AHR59" s="119"/>
      <c r="AHS59" s="119"/>
      <c r="AHT59" s="119"/>
      <c r="AHU59" s="119"/>
      <c r="AHV59" s="119"/>
      <c r="AHW59" s="119"/>
      <c r="AHX59" s="119"/>
      <c r="AHY59" s="119"/>
      <c r="AHZ59" s="119"/>
      <c r="AIA59" s="119"/>
      <c r="AIB59" s="119"/>
      <c r="AIC59" s="119"/>
      <c r="AID59" s="119"/>
      <c r="AIE59" s="119"/>
      <c r="AIF59" s="119"/>
      <c r="AIG59" s="119"/>
      <c r="AIH59" s="119"/>
      <c r="AII59" s="119"/>
      <c r="AIJ59" s="119"/>
      <c r="AIK59" s="119"/>
      <c r="AIL59" s="119"/>
      <c r="AIM59" s="119"/>
      <c r="AIN59" s="119"/>
      <c r="AIO59" s="119"/>
      <c r="AIP59" s="119"/>
      <c r="AIQ59" s="119"/>
      <c r="AIR59" s="119"/>
      <c r="AIS59" s="119"/>
      <c r="AIT59" s="119"/>
      <c r="AIU59" s="119"/>
      <c r="AIV59" s="119"/>
      <c r="AIW59" s="119"/>
      <c r="AIX59" s="119"/>
      <c r="AIY59" s="119"/>
      <c r="AIZ59" s="119"/>
      <c r="AJA59" s="119"/>
      <c r="AJB59" s="119"/>
      <c r="AJC59" s="119"/>
      <c r="AJD59" s="119"/>
      <c r="AJE59" s="119"/>
      <c r="AJF59" s="119"/>
      <c r="AJG59" s="119"/>
      <c r="AJH59" s="119"/>
      <c r="AJI59" s="119"/>
      <c r="AJJ59" s="119"/>
      <c r="AJK59" s="119"/>
      <c r="AJL59" s="119"/>
      <c r="AJM59" s="119"/>
      <c r="AJN59" s="119"/>
      <c r="AJO59" s="119"/>
      <c r="AJP59" s="119"/>
      <c r="AJQ59" s="119"/>
      <c r="AJR59" s="119"/>
      <c r="AJS59" s="119"/>
      <c r="AJT59" s="119"/>
      <c r="AJU59" s="119"/>
      <c r="AJV59" s="119"/>
      <c r="AJW59" s="119"/>
      <c r="AJX59" s="119"/>
      <c r="AJY59" s="119"/>
      <c r="AJZ59" s="119"/>
      <c r="AKA59" s="119"/>
      <c r="AKB59" s="119"/>
      <c r="AKC59" s="119"/>
      <c r="AKD59" s="119"/>
      <c r="AKE59" s="119"/>
      <c r="AKF59" s="119"/>
      <c r="AKG59" s="119"/>
      <c r="AKH59" s="119"/>
      <c r="AKI59" s="119"/>
      <c r="AKJ59" s="119"/>
      <c r="AKK59" s="119"/>
      <c r="AKL59" s="119"/>
      <c r="AKM59" s="119"/>
      <c r="AKN59" s="119"/>
      <c r="AKO59" s="119"/>
      <c r="AKP59" s="119"/>
      <c r="AKQ59" s="119"/>
      <c r="AKR59" s="119"/>
      <c r="AKS59" s="119"/>
      <c r="AKT59" s="119"/>
      <c r="AKU59" s="119"/>
      <c r="AKV59" s="119"/>
      <c r="AKW59" s="119"/>
      <c r="AKX59" s="119"/>
      <c r="AKY59" s="119"/>
      <c r="AKZ59" s="119"/>
      <c r="ALA59" s="119"/>
      <c r="ALB59" s="119"/>
      <c r="ALC59" s="119"/>
      <c r="ALD59" s="119"/>
      <c r="ALE59" s="119"/>
      <c r="ALF59" s="119"/>
      <c r="ALG59" s="119"/>
      <c r="ALH59" s="119"/>
      <c r="ALI59" s="119"/>
      <c r="ALJ59" s="119"/>
      <c r="ALK59" s="119"/>
      <c r="ALL59" s="119"/>
      <c r="ALM59" s="119"/>
      <c r="ALN59" s="119"/>
      <c r="ALO59" s="119"/>
      <c r="ALP59" s="119"/>
      <c r="ALQ59" s="119"/>
      <c r="ALR59" s="119"/>
      <c r="ALS59" s="119"/>
      <c r="ALT59" s="119"/>
      <c r="ALU59" s="119"/>
      <c r="ALV59" s="119"/>
      <c r="ALW59" s="119"/>
      <c r="ALX59" s="119"/>
      <c r="ALY59" s="119"/>
      <c r="ALZ59" s="119"/>
      <c r="AMA59" s="119"/>
      <c r="AMB59" s="119"/>
      <c r="AMC59" s="119"/>
      <c r="AMD59" s="119"/>
      <c r="AME59" s="119"/>
      <c r="AMF59" s="119"/>
      <c r="AMG59" s="119"/>
      <c r="AMH59" s="119"/>
      <c r="AMI59" s="119"/>
    </row>
    <row r="60" spans="1:1023" s="125" customFormat="1" ht="18.75" customHeight="1">
      <c r="A60" s="158" t="s">
        <v>276</v>
      </c>
      <c r="B60" s="160">
        <v>3.6</v>
      </c>
      <c r="C60" s="142"/>
      <c r="D60" s="131">
        <f t="shared" si="7"/>
        <v>0</v>
      </c>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19"/>
      <c r="EG60" s="119"/>
      <c r="EH60" s="119"/>
      <c r="EI60" s="119"/>
      <c r="EJ60" s="119"/>
      <c r="EK60" s="119"/>
      <c r="EL60" s="119"/>
      <c r="EM60" s="119"/>
      <c r="EN60" s="119"/>
      <c r="EO60" s="119"/>
      <c r="EP60" s="119"/>
      <c r="EQ60" s="119"/>
      <c r="ER60" s="119"/>
      <c r="ES60" s="119"/>
      <c r="ET60" s="119"/>
      <c r="EU60" s="119"/>
      <c r="EV60" s="119"/>
      <c r="EW60" s="119"/>
      <c r="EX60" s="119"/>
      <c r="EY60" s="119"/>
      <c r="EZ60" s="119"/>
      <c r="FA60" s="119"/>
      <c r="FB60" s="119"/>
      <c r="FC60" s="119"/>
      <c r="FD60" s="119"/>
      <c r="FE60" s="119"/>
      <c r="FF60" s="119"/>
      <c r="FG60" s="119"/>
      <c r="FH60" s="119"/>
      <c r="FI60" s="119"/>
      <c r="FJ60" s="119"/>
      <c r="FK60" s="119"/>
      <c r="FL60" s="119"/>
      <c r="FM60" s="119"/>
      <c r="FN60" s="119"/>
      <c r="FO60" s="119"/>
      <c r="FP60" s="119"/>
      <c r="FQ60" s="119"/>
      <c r="FR60" s="119"/>
      <c r="FS60" s="119"/>
      <c r="FT60" s="119"/>
      <c r="FU60" s="119"/>
      <c r="FV60" s="119"/>
      <c r="FW60" s="119"/>
      <c r="FX60" s="119"/>
      <c r="FY60" s="119"/>
      <c r="FZ60" s="119"/>
      <c r="GA60" s="119"/>
      <c r="GB60" s="119"/>
      <c r="GC60" s="119"/>
      <c r="GD60" s="119"/>
      <c r="GE60" s="119"/>
      <c r="GF60" s="119"/>
      <c r="GG60" s="119"/>
      <c r="GH60" s="119"/>
      <c r="GI60" s="119"/>
      <c r="GJ60" s="119"/>
      <c r="GK60" s="119"/>
      <c r="GL60" s="119"/>
      <c r="GM60" s="119"/>
      <c r="GN60" s="119"/>
      <c r="GO60" s="119"/>
      <c r="GP60" s="119"/>
      <c r="GQ60" s="119"/>
      <c r="GR60" s="119"/>
      <c r="GS60" s="119"/>
      <c r="GT60" s="119"/>
      <c r="GU60" s="119"/>
      <c r="GV60" s="119"/>
      <c r="GW60" s="119"/>
      <c r="GX60" s="119"/>
      <c r="GY60" s="119"/>
      <c r="GZ60" s="119"/>
      <c r="HA60" s="119"/>
      <c r="HB60" s="119"/>
      <c r="HC60" s="119"/>
      <c r="HD60" s="119"/>
      <c r="HE60" s="119"/>
      <c r="HF60" s="119"/>
      <c r="HG60" s="119"/>
      <c r="HH60" s="119"/>
      <c r="HI60" s="119"/>
      <c r="HJ60" s="119"/>
      <c r="HK60" s="119"/>
      <c r="HL60" s="119"/>
      <c r="HM60" s="119"/>
      <c r="HN60" s="119"/>
      <c r="HO60" s="119"/>
      <c r="HP60" s="119"/>
      <c r="HQ60" s="119"/>
      <c r="HR60" s="119"/>
      <c r="HS60" s="119"/>
      <c r="HT60" s="119"/>
      <c r="HU60" s="119"/>
      <c r="HV60" s="119"/>
      <c r="HW60" s="119"/>
      <c r="HX60" s="119"/>
      <c r="HY60" s="119"/>
      <c r="HZ60" s="119"/>
      <c r="IA60" s="119"/>
      <c r="IB60" s="119"/>
      <c r="IC60" s="119"/>
      <c r="ID60" s="119"/>
      <c r="IE60" s="119"/>
      <c r="IF60" s="119"/>
      <c r="IG60" s="119"/>
      <c r="IH60" s="119"/>
      <c r="II60" s="119"/>
      <c r="IJ60" s="119"/>
      <c r="IK60" s="119"/>
      <c r="IL60" s="119"/>
      <c r="IM60" s="119"/>
      <c r="IN60" s="119"/>
      <c r="IO60" s="119"/>
      <c r="IP60" s="119"/>
      <c r="IQ60" s="119"/>
      <c r="IR60" s="119"/>
      <c r="IS60" s="119"/>
      <c r="IT60" s="119"/>
      <c r="IU60" s="119"/>
      <c r="IV60" s="119"/>
      <c r="IW60" s="119"/>
      <c r="IX60" s="119"/>
      <c r="IY60" s="119"/>
      <c r="IZ60" s="119"/>
      <c r="JA60" s="119"/>
      <c r="JB60" s="119"/>
      <c r="JC60" s="119"/>
      <c r="JD60" s="119"/>
      <c r="JE60" s="119"/>
      <c r="JF60" s="119"/>
      <c r="JG60" s="119"/>
      <c r="JH60" s="119"/>
      <c r="JI60" s="119"/>
      <c r="JJ60" s="119"/>
      <c r="JK60" s="119"/>
      <c r="JL60" s="119"/>
      <c r="JM60" s="119"/>
      <c r="JN60" s="119"/>
      <c r="JO60" s="119"/>
      <c r="JP60" s="119"/>
      <c r="JQ60" s="119"/>
      <c r="JR60" s="119"/>
      <c r="JS60" s="119"/>
      <c r="JT60" s="119"/>
      <c r="JU60" s="119"/>
      <c r="JV60" s="119"/>
      <c r="JW60" s="119"/>
      <c r="JX60" s="119"/>
      <c r="JY60" s="119"/>
      <c r="JZ60" s="119"/>
      <c r="KA60" s="119"/>
      <c r="KB60" s="119"/>
      <c r="KC60" s="119"/>
      <c r="KD60" s="119"/>
      <c r="KE60" s="119"/>
      <c r="KF60" s="119"/>
      <c r="KG60" s="119"/>
      <c r="KH60" s="119"/>
      <c r="KI60" s="119"/>
      <c r="KJ60" s="119"/>
      <c r="KK60" s="119"/>
      <c r="KL60" s="119"/>
      <c r="KM60" s="119"/>
      <c r="KN60" s="119"/>
      <c r="KO60" s="119"/>
      <c r="KP60" s="119"/>
      <c r="KQ60" s="119"/>
      <c r="KR60" s="119"/>
      <c r="KS60" s="119"/>
      <c r="KT60" s="119"/>
      <c r="KU60" s="119"/>
      <c r="KV60" s="119"/>
      <c r="KW60" s="119"/>
      <c r="KX60" s="119"/>
      <c r="KY60" s="119"/>
      <c r="KZ60" s="119"/>
      <c r="LA60" s="119"/>
      <c r="LB60" s="119"/>
      <c r="LC60" s="119"/>
      <c r="LD60" s="119"/>
      <c r="LE60" s="119"/>
      <c r="LF60" s="119"/>
      <c r="LG60" s="119"/>
      <c r="LH60" s="119"/>
      <c r="LI60" s="119"/>
      <c r="LJ60" s="119"/>
      <c r="LK60" s="119"/>
      <c r="LL60" s="119"/>
      <c r="LM60" s="119"/>
      <c r="LN60" s="119"/>
      <c r="LO60" s="119"/>
      <c r="LP60" s="119"/>
      <c r="LQ60" s="119"/>
      <c r="LR60" s="119"/>
      <c r="LS60" s="119"/>
      <c r="LT60" s="119"/>
      <c r="LU60" s="119"/>
      <c r="LV60" s="119"/>
      <c r="LW60" s="119"/>
      <c r="LX60" s="119"/>
      <c r="LY60" s="119"/>
      <c r="LZ60" s="119"/>
      <c r="MA60" s="119"/>
      <c r="MB60" s="119"/>
      <c r="MC60" s="119"/>
      <c r="MD60" s="119"/>
      <c r="ME60" s="119"/>
      <c r="MF60" s="119"/>
      <c r="MG60" s="119"/>
      <c r="MH60" s="119"/>
      <c r="MI60" s="119"/>
      <c r="MJ60" s="119"/>
      <c r="MK60" s="119"/>
      <c r="ML60" s="119"/>
      <c r="MM60" s="119"/>
      <c r="MN60" s="119"/>
      <c r="MO60" s="119"/>
      <c r="MP60" s="119"/>
      <c r="MQ60" s="119"/>
      <c r="MR60" s="119"/>
      <c r="MS60" s="119"/>
      <c r="MT60" s="119"/>
      <c r="MU60" s="119"/>
      <c r="MV60" s="119"/>
      <c r="MW60" s="119"/>
      <c r="MX60" s="119"/>
      <c r="MY60" s="119"/>
      <c r="MZ60" s="119"/>
      <c r="NA60" s="119"/>
      <c r="NB60" s="119"/>
      <c r="NC60" s="119"/>
      <c r="ND60" s="119"/>
      <c r="NE60" s="119"/>
      <c r="NF60" s="119"/>
      <c r="NG60" s="119"/>
      <c r="NH60" s="119"/>
      <c r="NI60" s="119"/>
      <c r="NJ60" s="119"/>
      <c r="NK60" s="119"/>
      <c r="NL60" s="119"/>
      <c r="NM60" s="119"/>
      <c r="NN60" s="119"/>
      <c r="NO60" s="119"/>
      <c r="NP60" s="119"/>
      <c r="NQ60" s="119"/>
      <c r="NR60" s="119"/>
      <c r="NS60" s="119"/>
      <c r="NT60" s="119"/>
      <c r="NU60" s="119"/>
      <c r="NV60" s="119"/>
      <c r="NW60" s="119"/>
      <c r="NX60" s="119"/>
      <c r="NY60" s="119"/>
      <c r="NZ60" s="119"/>
      <c r="OA60" s="119"/>
      <c r="OB60" s="119"/>
      <c r="OC60" s="119"/>
      <c r="OD60" s="119"/>
      <c r="OE60" s="119"/>
      <c r="OF60" s="119"/>
      <c r="OG60" s="119"/>
      <c r="OH60" s="119"/>
      <c r="OI60" s="119"/>
      <c r="OJ60" s="119"/>
      <c r="OK60" s="119"/>
      <c r="OL60" s="119"/>
      <c r="OM60" s="119"/>
      <c r="ON60" s="119"/>
      <c r="OO60" s="119"/>
      <c r="OP60" s="119"/>
      <c r="OQ60" s="119"/>
      <c r="OR60" s="119"/>
      <c r="OS60" s="119"/>
      <c r="OT60" s="119"/>
      <c r="OU60" s="119"/>
      <c r="OV60" s="119"/>
      <c r="OW60" s="119"/>
      <c r="OX60" s="119"/>
      <c r="OY60" s="119"/>
      <c r="OZ60" s="119"/>
      <c r="PA60" s="119"/>
      <c r="PB60" s="119"/>
      <c r="PC60" s="119"/>
      <c r="PD60" s="119"/>
      <c r="PE60" s="119"/>
      <c r="PF60" s="119"/>
      <c r="PG60" s="119"/>
      <c r="PH60" s="119"/>
      <c r="PI60" s="119"/>
      <c r="PJ60" s="119"/>
      <c r="PK60" s="119"/>
      <c r="PL60" s="119"/>
      <c r="PM60" s="119"/>
      <c r="PN60" s="119"/>
      <c r="PO60" s="119"/>
      <c r="PP60" s="119"/>
      <c r="PQ60" s="119"/>
      <c r="PR60" s="119"/>
      <c r="PS60" s="119"/>
      <c r="PT60" s="119"/>
      <c r="PU60" s="119"/>
      <c r="PV60" s="119"/>
      <c r="PW60" s="119"/>
      <c r="PX60" s="119"/>
      <c r="PY60" s="119"/>
      <c r="PZ60" s="119"/>
      <c r="QA60" s="119"/>
      <c r="QB60" s="119"/>
      <c r="QC60" s="119"/>
      <c r="QD60" s="119"/>
      <c r="QE60" s="119"/>
      <c r="QF60" s="119"/>
      <c r="QG60" s="119"/>
      <c r="QH60" s="119"/>
      <c r="QI60" s="119"/>
      <c r="QJ60" s="119"/>
      <c r="QK60" s="119"/>
      <c r="QL60" s="119"/>
      <c r="QM60" s="119"/>
      <c r="QN60" s="119"/>
      <c r="QO60" s="119"/>
      <c r="QP60" s="119"/>
      <c r="QQ60" s="119"/>
      <c r="QR60" s="119"/>
      <c r="QS60" s="119"/>
      <c r="QT60" s="119"/>
      <c r="QU60" s="119"/>
      <c r="QV60" s="119"/>
      <c r="QW60" s="119"/>
      <c r="QX60" s="119"/>
      <c r="QY60" s="119"/>
      <c r="QZ60" s="119"/>
      <c r="RA60" s="119"/>
      <c r="RB60" s="119"/>
      <c r="RC60" s="119"/>
      <c r="RD60" s="119"/>
      <c r="RE60" s="119"/>
      <c r="RF60" s="119"/>
      <c r="RG60" s="119"/>
      <c r="RH60" s="119"/>
      <c r="RI60" s="119"/>
      <c r="RJ60" s="119"/>
      <c r="RK60" s="119"/>
      <c r="RL60" s="119"/>
      <c r="RM60" s="119"/>
      <c r="RN60" s="119"/>
      <c r="RO60" s="119"/>
      <c r="RP60" s="119"/>
      <c r="RQ60" s="119"/>
      <c r="RR60" s="119"/>
      <c r="RS60" s="119"/>
      <c r="RT60" s="119"/>
      <c r="RU60" s="119"/>
      <c r="RV60" s="119"/>
      <c r="RW60" s="119"/>
      <c r="RX60" s="119"/>
      <c r="RY60" s="119"/>
      <c r="RZ60" s="119"/>
      <c r="SA60" s="119"/>
      <c r="SB60" s="119"/>
      <c r="SC60" s="119"/>
      <c r="SD60" s="119"/>
      <c r="SE60" s="119"/>
      <c r="SF60" s="119"/>
      <c r="SG60" s="119"/>
      <c r="SH60" s="119"/>
      <c r="SI60" s="119"/>
      <c r="SJ60" s="119"/>
      <c r="SK60" s="119"/>
      <c r="SL60" s="119"/>
      <c r="SM60" s="119"/>
      <c r="SN60" s="119"/>
      <c r="SO60" s="119"/>
      <c r="SP60" s="119"/>
      <c r="SQ60" s="119"/>
      <c r="SR60" s="119"/>
      <c r="SS60" s="119"/>
      <c r="ST60" s="119"/>
      <c r="SU60" s="119"/>
      <c r="SV60" s="119"/>
      <c r="SW60" s="119"/>
      <c r="SX60" s="119"/>
      <c r="SY60" s="119"/>
      <c r="SZ60" s="119"/>
      <c r="TA60" s="119"/>
      <c r="TB60" s="119"/>
      <c r="TC60" s="119"/>
      <c r="TD60" s="119"/>
      <c r="TE60" s="119"/>
      <c r="TF60" s="119"/>
      <c r="TG60" s="119"/>
      <c r="TH60" s="119"/>
      <c r="TI60" s="119"/>
      <c r="TJ60" s="119"/>
      <c r="TK60" s="119"/>
      <c r="TL60" s="119"/>
      <c r="TM60" s="119"/>
      <c r="TN60" s="119"/>
      <c r="TO60" s="119"/>
      <c r="TP60" s="119"/>
      <c r="TQ60" s="119"/>
      <c r="TR60" s="119"/>
      <c r="TS60" s="119"/>
      <c r="TT60" s="119"/>
      <c r="TU60" s="119"/>
      <c r="TV60" s="119"/>
      <c r="TW60" s="119"/>
      <c r="TX60" s="119"/>
      <c r="TY60" s="119"/>
      <c r="TZ60" s="119"/>
      <c r="UA60" s="119"/>
      <c r="UB60" s="119"/>
      <c r="UC60" s="119"/>
      <c r="UD60" s="119"/>
      <c r="UE60" s="119"/>
      <c r="UF60" s="119"/>
      <c r="UG60" s="119"/>
      <c r="UH60" s="119"/>
      <c r="UI60" s="119"/>
      <c r="UJ60" s="119"/>
      <c r="UK60" s="119"/>
      <c r="UL60" s="119"/>
      <c r="UM60" s="119"/>
      <c r="UN60" s="119"/>
      <c r="UO60" s="119"/>
      <c r="UP60" s="119"/>
      <c r="UQ60" s="119"/>
      <c r="UR60" s="119"/>
      <c r="US60" s="119"/>
      <c r="UT60" s="119"/>
      <c r="UU60" s="119"/>
      <c r="UV60" s="119"/>
      <c r="UW60" s="119"/>
      <c r="UX60" s="119"/>
      <c r="UY60" s="119"/>
      <c r="UZ60" s="119"/>
      <c r="VA60" s="119"/>
      <c r="VB60" s="119"/>
      <c r="VC60" s="119"/>
      <c r="VD60" s="119"/>
      <c r="VE60" s="119"/>
      <c r="VF60" s="119"/>
      <c r="VG60" s="119"/>
      <c r="VH60" s="119"/>
      <c r="VI60" s="119"/>
      <c r="VJ60" s="119"/>
      <c r="VK60" s="119"/>
      <c r="VL60" s="119"/>
      <c r="VM60" s="119"/>
      <c r="VN60" s="119"/>
      <c r="VO60" s="119"/>
      <c r="VP60" s="119"/>
      <c r="VQ60" s="119"/>
      <c r="VR60" s="119"/>
      <c r="VS60" s="119"/>
      <c r="VT60" s="119"/>
      <c r="VU60" s="119"/>
      <c r="VV60" s="119"/>
      <c r="VW60" s="119"/>
      <c r="VX60" s="119"/>
      <c r="VY60" s="119"/>
      <c r="VZ60" s="119"/>
      <c r="WA60" s="119"/>
      <c r="WB60" s="119"/>
      <c r="WC60" s="119"/>
      <c r="WD60" s="119"/>
      <c r="WE60" s="119"/>
      <c r="WF60" s="119"/>
      <c r="WG60" s="119"/>
      <c r="WH60" s="119"/>
      <c r="WI60" s="119"/>
      <c r="WJ60" s="119"/>
      <c r="WK60" s="119"/>
      <c r="WL60" s="119"/>
      <c r="WM60" s="119"/>
      <c r="WN60" s="119"/>
      <c r="WO60" s="119"/>
      <c r="WP60" s="119"/>
      <c r="WQ60" s="119"/>
      <c r="WR60" s="119"/>
      <c r="WS60" s="119"/>
      <c r="WT60" s="119"/>
      <c r="WU60" s="119"/>
      <c r="WV60" s="119"/>
      <c r="WW60" s="119"/>
      <c r="WX60" s="119"/>
      <c r="WY60" s="119"/>
      <c r="WZ60" s="119"/>
      <c r="XA60" s="119"/>
      <c r="XB60" s="119"/>
      <c r="XC60" s="119"/>
      <c r="XD60" s="119"/>
      <c r="XE60" s="119"/>
      <c r="XF60" s="119"/>
      <c r="XG60" s="119"/>
      <c r="XH60" s="119"/>
      <c r="XI60" s="119"/>
      <c r="XJ60" s="119"/>
      <c r="XK60" s="119"/>
      <c r="XL60" s="119"/>
      <c r="XM60" s="119"/>
      <c r="XN60" s="119"/>
      <c r="XO60" s="119"/>
      <c r="XP60" s="119"/>
      <c r="XQ60" s="119"/>
      <c r="XR60" s="119"/>
      <c r="XS60" s="119"/>
      <c r="XT60" s="119"/>
      <c r="XU60" s="119"/>
      <c r="XV60" s="119"/>
      <c r="XW60" s="119"/>
      <c r="XX60" s="119"/>
      <c r="XY60" s="119"/>
      <c r="XZ60" s="119"/>
      <c r="YA60" s="119"/>
      <c r="YB60" s="119"/>
      <c r="YC60" s="119"/>
      <c r="YD60" s="119"/>
      <c r="YE60" s="119"/>
      <c r="YF60" s="119"/>
      <c r="YG60" s="119"/>
      <c r="YH60" s="119"/>
      <c r="YI60" s="119"/>
      <c r="YJ60" s="119"/>
      <c r="YK60" s="119"/>
      <c r="YL60" s="119"/>
      <c r="YM60" s="119"/>
      <c r="YN60" s="119"/>
      <c r="YO60" s="119"/>
      <c r="YP60" s="119"/>
      <c r="YQ60" s="119"/>
      <c r="YR60" s="119"/>
      <c r="YS60" s="119"/>
      <c r="YT60" s="119"/>
      <c r="YU60" s="119"/>
      <c r="YV60" s="119"/>
      <c r="YW60" s="119"/>
      <c r="YX60" s="119"/>
      <c r="YY60" s="119"/>
      <c r="YZ60" s="119"/>
      <c r="ZA60" s="119"/>
      <c r="ZB60" s="119"/>
      <c r="ZC60" s="119"/>
      <c r="ZD60" s="119"/>
      <c r="ZE60" s="119"/>
      <c r="ZF60" s="119"/>
      <c r="ZG60" s="119"/>
      <c r="ZH60" s="119"/>
      <c r="ZI60" s="119"/>
      <c r="ZJ60" s="119"/>
      <c r="ZK60" s="119"/>
      <c r="ZL60" s="119"/>
      <c r="ZM60" s="119"/>
      <c r="ZN60" s="119"/>
      <c r="ZO60" s="119"/>
      <c r="ZP60" s="119"/>
      <c r="ZQ60" s="119"/>
      <c r="ZR60" s="119"/>
      <c r="ZS60" s="119"/>
      <c r="ZT60" s="119"/>
      <c r="ZU60" s="119"/>
      <c r="ZV60" s="119"/>
      <c r="ZW60" s="119"/>
      <c r="ZX60" s="119"/>
      <c r="ZY60" s="119"/>
      <c r="ZZ60" s="119"/>
      <c r="AAA60" s="119"/>
      <c r="AAB60" s="119"/>
      <c r="AAC60" s="119"/>
      <c r="AAD60" s="119"/>
      <c r="AAE60" s="119"/>
      <c r="AAF60" s="119"/>
      <c r="AAG60" s="119"/>
      <c r="AAH60" s="119"/>
      <c r="AAI60" s="119"/>
      <c r="AAJ60" s="119"/>
      <c r="AAK60" s="119"/>
      <c r="AAL60" s="119"/>
      <c r="AAM60" s="119"/>
      <c r="AAN60" s="119"/>
      <c r="AAO60" s="119"/>
      <c r="AAP60" s="119"/>
      <c r="AAQ60" s="119"/>
      <c r="AAR60" s="119"/>
      <c r="AAS60" s="119"/>
      <c r="AAT60" s="119"/>
      <c r="AAU60" s="119"/>
      <c r="AAV60" s="119"/>
      <c r="AAW60" s="119"/>
      <c r="AAX60" s="119"/>
      <c r="AAY60" s="119"/>
      <c r="AAZ60" s="119"/>
      <c r="ABA60" s="119"/>
      <c r="ABB60" s="119"/>
      <c r="ABC60" s="119"/>
      <c r="ABD60" s="119"/>
      <c r="ABE60" s="119"/>
      <c r="ABF60" s="119"/>
      <c r="ABG60" s="119"/>
      <c r="ABH60" s="119"/>
      <c r="ABI60" s="119"/>
      <c r="ABJ60" s="119"/>
      <c r="ABK60" s="119"/>
      <c r="ABL60" s="119"/>
      <c r="ABM60" s="119"/>
      <c r="ABN60" s="119"/>
      <c r="ABO60" s="119"/>
      <c r="ABP60" s="119"/>
      <c r="ABQ60" s="119"/>
      <c r="ABR60" s="119"/>
      <c r="ABS60" s="119"/>
      <c r="ABT60" s="119"/>
      <c r="ABU60" s="119"/>
      <c r="ABV60" s="119"/>
      <c r="ABW60" s="119"/>
      <c r="ABX60" s="119"/>
      <c r="ABY60" s="119"/>
      <c r="ABZ60" s="119"/>
      <c r="ACA60" s="119"/>
      <c r="ACB60" s="119"/>
      <c r="ACC60" s="119"/>
      <c r="ACD60" s="119"/>
      <c r="ACE60" s="119"/>
      <c r="ACF60" s="119"/>
      <c r="ACG60" s="119"/>
      <c r="ACH60" s="119"/>
      <c r="ACI60" s="119"/>
      <c r="ACJ60" s="119"/>
      <c r="ACK60" s="119"/>
      <c r="ACL60" s="119"/>
      <c r="ACM60" s="119"/>
      <c r="ACN60" s="119"/>
      <c r="ACO60" s="119"/>
      <c r="ACP60" s="119"/>
      <c r="ACQ60" s="119"/>
      <c r="ACR60" s="119"/>
      <c r="ACS60" s="119"/>
      <c r="ACT60" s="119"/>
      <c r="ACU60" s="119"/>
      <c r="ACV60" s="119"/>
      <c r="ACW60" s="119"/>
      <c r="ACX60" s="119"/>
      <c r="ACY60" s="119"/>
      <c r="ACZ60" s="119"/>
      <c r="ADA60" s="119"/>
      <c r="ADB60" s="119"/>
      <c r="ADC60" s="119"/>
      <c r="ADD60" s="119"/>
      <c r="ADE60" s="119"/>
      <c r="ADF60" s="119"/>
      <c r="ADG60" s="119"/>
      <c r="ADH60" s="119"/>
      <c r="ADI60" s="119"/>
      <c r="ADJ60" s="119"/>
      <c r="ADK60" s="119"/>
      <c r="ADL60" s="119"/>
      <c r="ADM60" s="119"/>
      <c r="ADN60" s="119"/>
      <c r="ADO60" s="119"/>
      <c r="ADP60" s="119"/>
      <c r="ADQ60" s="119"/>
      <c r="ADR60" s="119"/>
      <c r="ADS60" s="119"/>
      <c r="ADT60" s="119"/>
      <c r="ADU60" s="119"/>
      <c r="ADV60" s="119"/>
      <c r="ADW60" s="119"/>
      <c r="ADX60" s="119"/>
      <c r="ADY60" s="119"/>
      <c r="ADZ60" s="119"/>
      <c r="AEA60" s="119"/>
      <c r="AEB60" s="119"/>
      <c r="AEC60" s="119"/>
      <c r="AED60" s="119"/>
      <c r="AEE60" s="119"/>
      <c r="AEF60" s="119"/>
      <c r="AEG60" s="119"/>
      <c r="AEH60" s="119"/>
      <c r="AEI60" s="119"/>
      <c r="AEJ60" s="119"/>
      <c r="AEK60" s="119"/>
      <c r="AEL60" s="119"/>
      <c r="AEM60" s="119"/>
      <c r="AEN60" s="119"/>
      <c r="AEO60" s="119"/>
      <c r="AEP60" s="119"/>
      <c r="AEQ60" s="119"/>
      <c r="AER60" s="119"/>
      <c r="AES60" s="119"/>
      <c r="AET60" s="119"/>
      <c r="AEU60" s="119"/>
      <c r="AEV60" s="119"/>
      <c r="AEW60" s="119"/>
      <c r="AEX60" s="119"/>
      <c r="AEY60" s="119"/>
      <c r="AEZ60" s="119"/>
      <c r="AFA60" s="119"/>
      <c r="AFB60" s="119"/>
      <c r="AFC60" s="119"/>
      <c r="AFD60" s="119"/>
      <c r="AFE60" s="119"/>
      <c r="AFF60" s="119"/>
      <c r="AFG60" s="119"/>
      <c r="AFH60" s="119"/>
      <c r="AFI60" s="119"/>
      <c r="AFJ60" s="119"/>
      <c r="AFK60" s="119"/>
      <c r="AFL60" s="119"/>
      <c r="AFM60" s="119"/>
      <c r="AFN60" s="119"/>
      <c r="AFO60" s="119"/>
      <c r="AFP60" s="119"/>
      <c r="AFQ60" s="119"/>
      <c r="AFR60" s="119"/>
      <c r="AFS60" s="119"/>
      <c r="AFT60" s="119"/>
      <c r="AFU60" s="119"/>
      <c r="AFV60" s="119"/>
      <c r="AFW60" s="119"/>
      <c r="AFX60" s="119"/>
      <c r="AFY60" s="119"/>
      <c r="AFZ60" s="119"/>
      <c r="AGA60" s="119"/>
      <c r="AGB60" s="119"/>
      <c r="AGC60" s="119"/>
      <c r="AGD60" s="119"/>
      <c r="AGE60" s="119"/>
      <c r="AGF60" s="119"/>
      <c r="AGG60" s="119"/>
      <c r="AGH60" s="119"/>
      <c r="AGI60" s="119"/>
      <c r="AGJ60" s="119"/>
      <c r="AGK60" s="119"/>
      <c r="AGL60" s="119"/>
      <c r="AGM60" s="119"/>
      <c r="AGN60" s="119"/>
      <c r="AGO60" s="119"/>
      <c r="AGP60" s="119"/>
      <c r="AGQ60" s="119"/>
      <c r="AGR60" s="119"/>
      <c r="AGS60" s="119"/>
      <c r="AGT60" s="119"/>
      <c r="AGU60" s="119"/>
      <c r="AGV60" s="119"/>
      <c r="AGW60" s="119"/>
      <c r="AGX60" s="119"/>
      <c r="AGY60" s="119"/>
      <c r="AGZ60" s="119"/>
      <c r="AHA60" s="119"/>
      <c r="AHB60" s="119"/>
      <c r="AHC60" s="119"/>
      <c r="AHD60" s="119"/>
      <c r="AHE60" s="119"/>
      <c r="AHF60" s="119"/>
      <c r="AHG60" s="119"/>
      <c r="AHH60" s="119"/>
      <c r="AHI60" s="119"/>
      <c r="AHJ60" s="119"/>
      <c r="AHK60" s="119"/>
      <c r="AHL60" s="119"/>
      <c r="AHM60" s="119"/>
      <c r="AHN60" s="119"/>
      <c r="AHO60" s="119"/>
      <c r="AHP60" s="119"/>
      <c r="AHQ60" s="119"/>
      <c r="AHR60" s="119"/>
      <c r="AHS60" s="119"/>
      <c r="AHT60" s="119"/>
      <c r="AHU60" s="119"/>
      <c r="AHV60" s="119"/>
      <c r="AHW60" s="119"/>
      <c r="AHX60" s="119"/>
      <c r="AHY60" s="119"/>
      <c r="AHZ60" s="119"/>
      <c r="AIA60" s="119"/>
      <c r="AIB60" s="119"/>
      <c r="AIC60" s="119"/>
      <c r="AID60" s="119"/>
      <c r="AIE60" s="119"/>
      <c r="AIF60" s="119"/>
      <c r="AIG60" s="119"/>
      <c r="AIH60" s="119"/>
      <c r="AII60" s="119"/>
      <c r="AIJ60" s="119"/>
      <c r="AIK60" s="119"/>
      <c r="AIL60" s="119"/>
      <c r="AIM60" s="119"/>
      <c r="AIN60" s="119"/>
      <c r="AIO60" s="119"/>
      <c r="AIP60" s="119"/>
      <c r="AIQ60" s="119"/>
      <c r="AIR60" s="119"/>
      <c r="AIS60" s="119"/>
      <c r="AIT60" s="119"/>
      <c r="AIU60" s="119"/>
      <c r="AIV60" s="119"/>
      <c r="AIW60" s="119"/>
      <c r="AIX60" s="119"/>
      <c r="AIY60" s="119"/>
      <c r="AIZ60" s="119"/>
      <c r="AJA60" s="119"/>
      <c r="AJB60" s="119"/>
      <c r="AJC60" s="119"/>
      <c r="AJD60" s="119"/>
      <c r="AJE60" s="119"/>
      <c r="AJF60" s="119"/>
      <c r="AJG60" s="119"/>
      <c r="AJH60" s="119"/>
      <c r="AJI60" s="119"/>
      <c r="AJJ60" s="119"/>
      <c r="AJK60" s="119"/>
      <c r="AJL60" s="119"/>
      <c r="AJM60" s="119"/>
      <c r="AJN60" s="119"/>
      <c r="AJO60" s="119"/>
      <c r="AJP60" s="119"/>
      <c r="AJQ60" s="119"/>
      <c r="AJR60" s="119"/>
      <c r="AJS60" s="119"/>
      <c r="AJT60" s="119"/>
      <c r="AJU60" s="119"/>
      <c r="AJV60" s="119"/>
      <c r="AJW60" s="119"/>
      <c r="AJX60" s="119"/>
      <c r="AJY60" s="119"/>
      <c r="AJZ60" s="119"/>
      <c r="AKA60" s="119"/>
      <c r="AKB60" s="119"/>
      <c r="AKC60" s="119"/>
      <c r="AKD60" s="119"/>
      <c r="AKE60" s="119"/>
      <c r="AKF60" s="119"/>
      <c r="AKG60" s="119"/>
      <c r="AKH60" s="119"/>
      <c r="AKI60" s="119"/>
      <c r="AKJ60" s="119"/>
      <c r="AKK60" s="119"/>
      <c r="AKL60" s="119"/>
      <c r="AKM60" s="119"/>
      <c r="AKN60" s="119"/>
      <c r="AKO60" s="119"/>
      <c r="AKP60" s="119"/>
      <c r="AKQ60" s="119"/>
      <c r="AKR60" s="119"/>
      <c r="AKS60" s="119"/>
      <c r="AKT60" s="119"/>
      <c r="AKU60" s="119"/>
      <c r="AKV60" s="119"/>
      <c r="AKW60" s="119"/>
      <c r="AKX60" s="119"/>
      <c r="AKY60" s="119"/>
      <c r="AKZ60" s="119"/>
      <c r="ALA60" s="119"/>
      <c r="ALB60" s="119"/>
      <c r="ALC60" s="119"/>
      <c r="ALD60" s="119"/>
      <c r="ALE60" s="119"/>
      <c r="ALF60" s="119"/>
      <c r="ALG60" s="119"/>
      <c r="ALH60" s="119"/>
      <c r="ALI60" s="119"/>
      <c r="ALJ60" s="119"/>
      <c r="ALK60" s="119"/>
      <c r="ALL60" s="119"/>
      <c r="ALM60" s="119"/>
      <c r="ALN60" s="119"/>
      <c r="ALO60" s="119"/>
      <c r="ALP60" s="119"/>
      <c r="ALQ60" s="119"/>
      <c r="ALR60" s="119"/>
      <c r="ALS60" s="119"/>
      <c r="ALT60" s="119"/>
      <c r="ALU60" s="119"/>
      <c r="ALV60" s="119"/>
      <c r="ALW60" s="119"/>
      <c r="ALX60" s="119"/>
      <c r="ALY60" s="119"/>
      <c r="ALZ60" s="119"/>
      <c r="AMA60" s="119"/>
      <c r="AMB60" s="119"/>
      <c r="AMC60" s="119"/>
      <c r="AMD60" s="119"/>
      <c r="AME60" s="119"/>
      <c r="AMF60" s="119"/>
      <c r="AMG60" s="119"/>
      <c r="AMH60" s="119"/>
      <c r="AMI60" s="119"/>
    </row>
    <row r="61" spans="1:1023" ht="23.25">
      <c r="A61" s="280" t="s">
        <v>187</v>
      </c>
      <c r="B61" s="281"/>
      <c r="C61" s="281"/>
      <c r="D61" s="105">
        <f>SUM(D3:D6,D8:D14,D16:D19,D21:D22,D24:D31,D33:D60)</f>
        <v>0</v>
      </c>
    </row>
    <row r="63" spans="1:1023" ht="18.75">
      <c r="A63" s="221" t="s">
        <v>76</v>
      </c>
      <c r="B63" s="221"/>
      <c r="C63" s="221"/>
      <c r="D63" s="221"/>
    </row>
  </sheetData>
  <sheetProtection password="9C72" sheet="1" objects="1" scenarios="1" selectLockedCells="1"/>
  <mergeCells count="3">
    <mergeCell ref="A1:D1"/>
    <mergeCell ref="A61:C61"/>
    <mergeCell ref="A63:D63"/>
  </mergeCells>
  <conditionalFormatting sqref="D33:D35 D37:D41 D55:D58 D60:D61">
    <cfRule type="cellIs" dxfId="29" priority="20" operator="equal">
      <formula>0</formula>
    </cfRule>
  </conditionalFormatting>
  <conditionalFormatting sqref="D8:D9 D16:D19 D24:D31 D12 D14">
    <cfRule type="cellIs" dxfId="28" priority="12" operator="equal">
      <formula>0</formula>
    </cfRule>
  </conditionalFormatting>
  <conditionalFormatting sqref="D10:D11">
    <cfRule type="cellIs" dxfId="27" priority="11" operator="equal">
      <formula>0</formula>
    </cfRule>
  </conditionalFormatting>
  <conditionalFormatting sqref="D36">
    <cfRule type="cellIs" dxfId="26" priority="10" operator="equal">
      <formula>0</formula>
    </cfRule>
  </conditionalFormatting>
  <conditionalFormatting sqref="D44 D52:D54">
    <cfRule type="cellIs" dxfId="25" priority="9" operator="equal">
      <formula>0</formula>
    </cfRule>
  </conditionalFormatting>
  <conditionalFormatting sqref="D42:D43">
    <cfRule type="cellIs" dxfId="24" priority="8" operator="equal">
      <formula>0</formula>
    </cfRule>
  </conditionalFormatting>
  <conditionalFormatting sqref="D59">
    <cfRule type="cellIs" dxfId="23" priority="7" operator="equal">
      <formula>0</formula>
    </cfRule>
  </conditionalFormatting>
  <conditionalFormatting sqref="D13">
    <cfRule type="cellIs" dxfId="22" priority="6" operator="equal">
      <formula>0</formula>
    </cfRule>
  </conditionalFormatting>
  <conditionalFormatting sqref="D21:D22">
    <cfRule type="cellIs" dxfId="21" priority="5" operator="equal">
      <formula>0</formula>
    </cfRule>
  </conditionalFormatting>
  <conditionalFormatting sqref="D48:D51">
    <cfRule type="cellIs" dxfId="20" priority="4" operator="equal">
      <formula>0</formula>
    </cfRule>
  </conditionalFormatting>
  <conditionalFormatting sqref="D45:D47">
    <cfRule type="cellIs" dxfId="19" priority="3" operator="equal">
      <formula>0</formula>
    </cfRule>
  </conditionalFormatting>
  <conditionalFormatting sqref="D3:D4">
    <cfRule type="cellIs" dxfId="18" priority="2" operator="equal">
      <formula>0</formula>
    </cfRule>
  </conditionalFormatting>
  <conditionalFormatting sqref="D5:D6">
    <cfRule type="cellIs" dxfId="17" priority="1" operator="equal">
      <formula>0</formula>
    </cfRule>
  </conditionalFormatting>
  <hyperlinks>
    <hyperlink ref="A63:D63" location="'Bon de commande'!Zone_d_impression" display="RETOUR SUR LA PAGE PRINCIPALE DU BON DE COMMANDE"/>
  </hyperlinks>
  <pageMargins left="0.25" right="0.25" top="0.75" bottom="0.75" header="0.3" footer="0.3"/>
  <pageSetup paperSize="9" scale="71" fitToHeight="0" orientation="portrait" r:id="rId1"/>
</worksheet>
</file>

<file path=xl/worksheets/sheet9.xml><?xml version="1.0" encoding="utf-8"?>
<worksheet xmlns="http://schemas.openxmlformats.org/spreadsheetml/2006/main" xmlns:r="http://schemas.openxmlformats.org/officeDocument/2006/relationships">
  <sheetPr codeName="Feuil7">
    <pageSetUpPr fitToPage="1"/>
  </sheetPr>
  <dimension ref="A1:D31"/>
  <sheetViews>
    <sheetView zoomScale="90" zoomScaleNormal="90" workbookViewId="0">
      <selection activeCell="C4" sqref="C4"/>
    </sheetView>
  </sheetViews>
  <sheetFormatPr baseColWidth="10" defaultColWidth="11.42578125" defaultRowHeight="15.75"/>
  <cols>
    <col min="1" max="1" width="95.5703125" style="1" customWidth="1"/>
    <col min="2" max="4" width="13.5703125" style="2" customWidth="1"/>
    <col min="5" max="5" width="41.42578125" style="1" customWidth="1"/>
    <col min="6" max="8" width="9.5703125" style="1" customWidth="1"/>
    <col min="9" max="16384" width="11.42578125" style="1"/>
  </cols>
  <sheetData>
    <row r="1" spans="1:4" s="4" customFormat="1" ht="20.100000000000001" customHeight="1">
      <c r="A1" s="284" t="s">
        <v>126</v>
      </c>
      <c r="B1" s="285"/>
      <c r="C1" s="285"/>
      <c r="D1" s="286"/>
    </row>
    <row r="2" spans="1:4" ht="18.75">
      <c r="A2" s="95" t="s">
        <v>8</v>
      </c>
      <c r="B2" s="96" t="s">
        <v>7</v>
      </c>
      <c r="C2" s="96" t="s">
        <v>6</v>
      </c>
      <c r="D2" s="97" t="s">
        <v>5</v>
      </c>
    </row>
    <row r="3" spans="1:4" ht="18.75">
      <c r="A3" s="287" t="s">
        <v>51</v>
      </c>
      <c r="B3" s="288"/>
      <c r="C3" s="288"/>
      <c r="D3" s="289"/>
    </row>
    <row r="4" spans="1:4" ht="18.75">
      <c r="A4" s="6" t="s">
        <v>24</v>
      </c>
      <c r="B4" s="8">
        <v>7</v>
      </c>
      <c r="C4" s="7"/>
      <c r="D4" s="9">
        <f t="shared" ref="D4:D16" si="0">B4*C4</f>
        <v>0</v>
      </c>
    </row>
    <row r="5" spans="1:4" ht="18.75">
      <c r="A5" s="6" t="s">
        <v>25</v>
      </c>
      <c r="B5" s="8">
        <v>9</v>
      </c>
      <c r="C5" s="7"/>
      <c r="D5" s="9">
        <f t="shared" si="0"/>
        <v>0</v>
      </c>
    </row>
    <row r="6" spans="1:4" ht="18.75">
      <c r="A6" s="6" t="s">
        <v>26</v>
      </c>
      <c r="B6" s="8">
        <v>9</v>
      </c>
      <c r="C6" s="7"/>
      <c r="D6" s="9">
        <f t="shared" si="0"/>
        <v>0</v>
      </c>
    </row>
    <row r="7" spans="1:4" ht="18.75">
      <c r="A7" s="6" t="s">
        <v>27</v>
      </c>
      <c r="B7" s="8">
        <v>9</v>
      </c>
      <c r="C7" s="7"/>
      <c r="D7" s="9">
        <f t="shared" si="0"/>
        <v>0</v>
      </c>
    </row>
    <row r="8" spans="1:4" ht="18.75">
      <c r="A8" s="6" t="s">
        <v>28</v>
      </c>
      <c r="B8" s="8">
        <v>9</v>
      </c>
      <c r="C8" s="7"/>
      <c r="D8" s="9">
        <f t="shared" si="0"/>
        <v>0</v>
      </c>
    </row>
    <row r="9" spans="1:4" ht="18.75">
      <c r="A9" s="6" t="s">
        <v>29</v>
      </c>
      <c r="B9" s="8">
        <v>10</v>
      </c>
      <c r="C9" s="7"/>
      <c r="D9" s="9">
        <f t="shared" si="0"/>
        <v>0</v>
      </c>
    </row>
    <row r="10" spans="1:4" ht="18.75">
      <c r="A10" s="287" t="s">
        <v>52</v>
      </c>
      <c r="B10" s="288"/>
      <c r="C10" s="288"/>
      <c r="D10" s="289"/>
    </row>
    <row r="11" spans="1:4" ht="18.75">
      <c r="A11" s="6" t="s">
        <v>30</v>
      </c>
      <c r="B11" s="8">
        <v>11</v>
      </c>
      <c r="C11" s="7"/>
      <c r="D11" s="9">
        <f t="shared" si="0"/>
        <v>0</v>
      </c>
    </row>
    <row r="12" spans="1:4" ht="18.75">
      <c r="A12" s="6" t="s">
        <v>31</v>
      </c>
      <c r="B12" s="8">
        <v>11</v>
      </c>
      <c r="C12" s="7"/>
      <c r="D12" s="9">
        <f t="shared" si="0"/>
        <v>0</v>
      </c>
    </row>
    <row r="13" spans="1:4" ht="18.75">
      <c r="A13" s="6" t="s">
        <v>32</v>
      </c>
      <c r="B13" s="8">
        <v>11</v>
      </c>
      <c r="C13" s="7"/>
      <c r="D13" s="9">
        <f t="shared" si="0"/>
        <v>0</v>
      </c>
    </row>
    <row r="14" spans="1:4" ht="18.75">
      <c r="A14" s="6" t="s">
        <v>33</v>
      </c>
      <c r="B14" s="8">
        <v>11</v>
      </c>
      <c r="C14" s="7"/>
      <c r="D14" s="9">
        <f t="shared" si="0"/>
        <v>0</v>
      </c>
    </row>
    <row r="15" spans="1:4" ht="18.75">
      <c r="A15" s="6" t="s">
        <v>34</v>
      </c>
      <c r="B15" s="8">
        <v>11</v>
      </c>
      <c r="C15" s="7"/>
      <c r="D15" s="9">
        <f t="shared" si="0"/>
        <v>0</v>
      </c>
    </row>
    <row r="16" spans="1:4" ht="18.75">
      <c r="A16" s="6" t="s">
        <v>35</v>
      </c>
      <c r="B16" s="8">
        <v>11</v>
      </c>
      <c r="C16" s="7"/>
      <c r="D16" s="9">
        <f t="shared" si="0"/>
        <v>0</v>
      </c>
    </row>
    <row r="17" spans="1:4" ht="18.75">
      <c r="A17" s="287" t="s">
        <v>19</v>
      </c>
      <c r="B17" s="288"/>
      <c r="C17" s="288"/>
      <c r="D17" s="289"/>
    </row>
    <row r="18" spans="1:4" ht="18.75" hidden="1">
      <c r="A18" s="10" t="s">
        <v>23</v>
      </c>
      <c r="B18" s="8">
        <v>11</v>
      </c>
      <c r="C18" s="7"/>
      <c r="D18" s="9">
        <f>B18*C18</f>
        <v>0</v>
      </c>
    </row>
    <row r="19" spans="1:4" ht="18.75">
      <c r="A19" s="6" t="s">
        <v>36</v>
      </c>
      <c r="B19" s="8">
        <v>9</v>
      </c>
      <c r="C19" s="7"/>
      <c r="D19" s="9">
        <f>B19*C19</f>
        <v>0</v>
      </c>
    </row>
    <row r="20" spans="1:4" ht="18.75">
      <c r="A20" s="6" t="s">
        <v>159</v>
      </c>
      <c r="B20" s="8">
        <v>5</v>
      </c>
      <c r="C20" s="7"/>
      <c r="D20" s="9">
        <f>B20*C20</f>
        <v>0</v>
      </c>
    </row>
    <row r="21" spans="1:4" ht="18.75">
      <c r="A21" s="10" t="s">
        <v>161</v>
      </c>
      <c r="B21" s="8">
        <v>25</v>
      </c>
      <c r="C21" s="7"/>
      <c r="D21" s="9">
        <f>B21*C21</f>
        <v>0</v>
      </c>
    </row>
    <row r="22" spans="1:4" ht="18.75">
      <c r="A22" s="10" t="s">
        <v>18</v>
      </c>
      <c r="B22" s="8">
        <v>4</v>
      </c>
      <c r="C22" s="7"/>
      <c r="D22" s="9">
        <f>B22*C22</f>
        <v>0</v>
      </c>
    </row>
    <row r="23" spans="1:4" ht="18.75">
      <c r="A23" s="10" t="s">
        <v>15</v>
      </c>
      <c r="B23" s="8">
        <v>4</v>
      </c>
      <c r="C23" s="7"/>
      <c r="D23" s="9">
        <f t="shared" ref="D23:D28" si="1">B23*C23</f>
        <v>0</v>
      </c>
    </row>
    <row r="24" spans="1:4" ht="18.75">
      <c r="A24" s="10" t="s">
        <v>14</v>
      </c>
      <c r="B24" s="8">
        <v>4</v>
      </c>
      <c r="C24" s="7"/>
      <c r="D24" s="9">
        <f t="shared" si="1"/>
        <v>0</v>
      </c>
    </row>
    <row r="25" spans="1:4" ht="18.75">
      <c r="A25" s="6" t="s">
        <v>39</v>
      </c>
      <c r="B25" s="8">
        <v>5</v>
      </c>
      <c r="C25" s="7"/>
      <c r="D25" s="9">
        <f t="shared" si="1"/>
        <v>0</v>
      </c>
    </row>
    <row r="26" spans="1:4" ht="18.75">
      <c r="A26" s="114" t="s">
        <v>364</v>
      </c>
      <c r="B26" s="8">
        <v>7</v>
      </c>
      <c r="C26" s="7"/>
      <c r="D26" s="9">
        <f t="shared" si="1"/>
        <v>0</v>
      </c>
    </row>
    <row r="27" spans="1:4" ht="18.75">
      <c r="A27" s="6" t="s">
        <v>37</v>
      </c>
      <c r="B27" s="8">
        <v>6</v>
      </c>
      <c r="C27" s="7"/>
      <c r="D27" s="9">
        <f t="shared" si="1"/>
        <v>0</v>
      </c>
    </row>
    <row r="28" spans="1:4" ht="18.75">
      <c r="A28" s="6" t="s">
        <v>38</v>
      </c>
      <c r="B28" s="8">
        <v>6</v>
      </c>
      <c r="C28" s="7"/>
      <c r="D28" s="9">
        <f t="shared" si="1"/>
        <v>0</v>
      </c>
    </row>
    <row r="29" spans="1:4" ht="23.25">
      <c r="A29" s="282" t="s">
        <v>65</v>
      </c>
      <c r="B29" s="283"/>
      <c r="C29" s="283"/>
      <c r="D29" s="27">
        <f>SUM(D4:D9,D11:D16,D18:D28)</f>
        <v>0</v>
      </c>
    </row>
    <row r="31" spans="1:4" ht="18.75">
      <c r="A31" s="221" t="s">
        <v>76</v>
      </c>
      <c r="B31" s="221"/>
      <c r="C31" s="221"/>
      <c r="D31" s="221"/>
    </row>
  </sheetData>
  <sheetProtection password="9C72" sheet="1" objects="1" scenarios="1" selectLockedCells="1"/>
  <mergeCells count="6">
    <mergeCell ref="A31:D31"/>
    <mergeCell ref="A29:C29"/>
    <mergeCell ref="A1:D1"/>
    <mergeCell ref="A3:D3"/>
    <mergeCell ref="A10:D10"/>
    <mergeCell ref="A17:D17"/>
  </mergeCells>
  <conditionalFormatting sqref="D27:D29 D22:D25">
    <cfRule type="cellIs" dxfId="16" priority="38" operator="equal">
      <formula>0</formula>
    </cfRule>
  </conditionalFormatting>
  <conditionalFormatting sqref="D4:D9 D11:D16">
    <cfRule type="cellIs" dxfId="15" priority="37" operator="equal">
      <formula>0</formula>
    </cfRule>
  </conditionalFormatting>
  <conditionalFormatting sqref="D18:D19">
    <cfRule type="cellIs" dxfId="14" priority="36" operator="equal">
      <formula>0</formula>
    </cfRule>
  </conditionalFormatting>
  <conditionalFormatting sqref="D26">
    <cfRule type="cellIs" dxfId="13" priority="10" operator="equal">
      <formula>0</formula>
    </cfRule>
  </conditionalFormatting>
  <conditionalFormatting sqref="D20">
    <cfRule type="cellIs" dxfId="12" priority="2" operator="equal">
      <formula>0</formula>
    </cfRule>
  </conditionalFormatting>
  <conditionalFormatting sqref="D21">
    <cfRule type="cellIs" dxfId="11" priority="1" operator="equal">
      <formula>0</formula>
    </cfRule>
  </conditionalFormatting>
  <hyperlinks>
    <hyperlink ref="A31:D31" location="'Bon de commande'!Zone_d_impression" display="RETOUR SUR LA PAGE PRINCIPALE DU BON DE COMMANDE"/>
  </hyperlinks>
  <pageMargins left="0.25" right="0.25"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39</vt:i4>
      </vt:variant>
    </vt:vector>
  </HeadingPairs>
  <TitlesOfParts>
    <vt:vector size="52" baseType="lpstr">
      <vt:lpstr>Bon de commande</vt:lpstr>
      <vt:lpstr>FRUITS &amp; LEGUMES</vt:lpstr>
      <vt:lpstr>POISSONS</vt:lpstr>
      <vt:lpstr>CONDIMENTS &amp; EPICES</vt:lpstr>
      <vt:lpstr>EPICERIE SALEE</vt:lpstr>
      <vt:lpstr>PAINS</vt:lpstr>
      <vt:lpstr>FROMAGES &amp; PRODUITS LAITIERS</vt:lpstr>
      <vt:lpstr>PATISSERIE</vt:lpstr>
      <vt:lpstr>MIELS</vt:lpstr>
      <vt:lpstr>EPICERIE SUCREE</vt:lpstr>
      <vt:lpstr>BOISSONS &amp; BIERES</vt:lpstr>
      <vt:lpstr>PLANTES &amp; FLEURS</vt:lpstr>
      <vt:lpstr>Résumé</vt:lpstr>
      <vt:lpstr>adresse</vt:lpstr>
      <vt:lpstr>boisson</vt:lpstr>
      <vt:lpstr>commentaire</vt:lpstr>
      <vt:lpstr>cond</vt:lpstr>
      <vt:lpstr>espace</vt:lpstr>
      <vt:lpstr>fleur</vt:lpstr>
      <vt:lpstr>frais</vt:lpstr>
      <vt:lpstr>leg</vt:lpstr>
      <vt:lpstr>mail</vt:lpstr>
      <vt:lpstr>miel</vt:lpstr>
      <vt:lpstr>modelivraison</vt:lpstr>
      <vt:lpstr>nom</vt:lpstr>
      <vt:lpstr>pain</vt:lpstr>
      <vt:lpstr>pay</vt:lpstr>
      <vt:lpstr>poisson</vt:lpstr>
      <vt:lpstr>sale</vt:lpstr>
      <vt:lpstr>sucre</vt:lpstr>
      <vt:lpstr>tel</vt:lpstr>
      <vt:lpstr>tot</vt:lpstr>
      <vt:lpstr>totboisson</vt:lpstr>
      <vt:lpstr>totcond</vt:lpstr>
      <vt:lpstr>totfrais</vt:lpstr>
      <vt:lpstr>totleg</vt:lpstr>
      <vt:lpstr>totmiel</vt:lpstr>
      <vt:lpstr>totpain</vt:lpstr>
      <vt:lpstr>totplante</vt:lpstr>
      <vt:lpstr>totpoisson</vt:lpstr>
      <vt:lpstr>totsale</vt:lpstr>
      <vt:lpstr>totsucre</vt:lpstr>
      <vt:lpstr>type</vt:lpstr>
      <vt:lpstr>'Bon de commande'!Zone_d_impression</vt:lpstr>
      <vt:lpstr>'FROMAGES &amp; PRODUITS LAITIERS'!Zone_d_impression</vt:lpstr>
      <vt:lpstr>'FRUITS &amp; LEGUMES'!Zone_d_impression</vt:lpstr>
      <vt:lpstr>MIELS!Zone_d_impression</vt:lpstr>
      <vt:lpstr>PAINS!Zone_d_impression</vt:lpstr>
      <vt:lpstr>PATISSERIE!Zone_d_impression</vt:lpstr>
      <vt:lpstr>'PLANTES &amp; FLEURS'!Zone_d_impression</vt:lpstr>
      <vt:lpstr>POISSONS!Zone_d_impression</vt:lpstr>
      <vt:lpstr>Résumé!Zone_d_impression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Acros conseil</dc:creator>
  <cp:lastModifiedBy>La Brouette Toquée</cp:lastModifiedBy>
  <cp:lastPrinted>2020-06-04T15:48:01Z</cp:lastPrinted>
  <dcterms:created xsi:type="dcterms:W3CDTF">2019-12-18T11:47:56Z</dcterms:created>
  <dcterms:modified xsi:type="dcterms:W3CDTF">2021-12-16T11:01:52Z</dcterms:modified>
</cp:coreProperties>
</file>